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5" yWindow="1785" windowWidth="8775" windowHeight="11745" tabRatio="661" firstSheet="1" activeTab="7"/>
  </bookViews>
  <sheets>
    <sheet name="選手名簿（見本）" sheetId="1" r:id="rId1"/>
    <sheet name="選手名簿（〆切 4月26日）" sheetId="2" r:id="rId2"/>
    <sheet name="顧問名簿（〆切 4月26日）" sheetId="3" r:id="rId3"/>
    <sheet name="総体プロ（～28人･〆切 4月26日）" sheetId="4" r:id="rId4"/>
    <sheet name="総体プロ（～56人･〆切 4月26日）" sheetId="5" r:id="rId5"/>
    <sheet name="総体プロ（～84人･〆切 4月26日）" sheetId="6" r:id="rId6"/>
    <sheet name="！使用不可！2019" sheetId="7" state="hidden" r:id="rId7"/>
    <sheet name="夏プロ（〆切6月26日）" sheetId="8" r:id="rId8"/>
    <sheet name="新人プロ（～28人･〆切 9月9日）" sheetId="9" r:id="rId9"/>
    <sheet name="新人プロ（～56人･〆切 9月9日）" sheetId="10" r:id="rId10"/>
    <sheet name="新人プロ（～84人･〆切 9月9日）" sheetId="11" r:id="rId11"/>
    <sheet name="県大会参加申込書（〆切　 原則として県大会抽選会の前々日）" sheetId="12" r:id="rId12"/>
    <sheet name="スコアシート（会場校の際には、こちらをご利用ください）" sheetId="13" r:id="rId13"/>
  </sheets>
  <externalReferences>
    <externalReference r:id="rId16"/>
  </externalReferences>
  <definedNames>
    <definedName name="_xlfn.IFERROR" hidden="1">#NAME?</definedName>
    <definedName name="data" localSheetId="6">'[1]選手名簿（〆切 4月27日）'!$A$19:$H$118</definedName>
    <definedName name="data" localSheetId="12">#REF!</definedName>
    <definedName name="data">'選手名簿（〆切 4月26日）'!$A$19:$H$118</definedName>
    <definedName name="_xlnm.Print_Area" localSheetId="12">'スコアシート（会場校の際には、こちらをご利用ください）'!$A$1:$AJ$64</definedName>
    <definedName name="_xlnm.Print_Area" localSheetId="7">'夏プロ（〆切6月26日）'!$B$1:$K$31</definedName>
    <definedName name="_xlnm.Print_Area" localSheetId="11">'県大会参加申込書（〆切　 原則として県大会抽選会の前々日）'!$B$1:$K$40</definedName>
    <definedName name="_xlnm.Print_Area" localSheetId="2">'顧問名簿（〆切 4月26日）'!$A$1:$L$23</definedName>
    <definedName name="_xlnm.Print_Area" localSheetId="8">'新人プロ（～28人･〆切 9月9日）'!$B$1:$M$33</definedName>
    <definedName name="_xlnm.Print_Area" localSheetId="9">'新人プロ（～56人･〆切 9月9日）'!$B$1:$V$33</definedName>
    <definedName name="_xlnm.Print_Area" localSheetId="10">'新人プロ（～84人･〆切 9月9日）'!$B$1:$V$47</definedName>
    <definedName name="_xlnm.Print_Area" localSheetId="0">'選手名簿（見本）'!$A$1:$AD$37</definedName>
    <definedName name="_xlnm.Print_Area" localSheetId="3">'総体プロ（～28人･〆切 4月26日）'!$B$1:$M$33</definedName>
    <definedName name="_xlnm.Print_Area" localSheetId="4">'総体プロ（～56人･〆切 4月26日）'!$B$1:$V$33</definedName>
    <definedName name="_xlnm.Print_Area" localSheetId="5">'総体プロ（～84人･〆切 4月26日）'!$B$1:$V$47</definedName>
  </definedNames>
  <calcPr fullCalcOnLoad="1"/>
</workbook>
</file>

<file path=xl/sharedStrings.xml><?xml version="1.0" encoding="utf-8"?>
<sst xmlns="http://schemas.openxmlformats.org/spreadsheetml/2006/main" count="532" uniqueCount="387">
  <si>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</si>
  <si>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</si>
  <si>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</si>
  <si>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</si>
  <si>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</si>
  <si>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</si>
  <si>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</si>
  <si>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</si>
  <si>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</si>
  <si>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</si>
  <si>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</si>
  <si>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</si>
  <si>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</si>
  <si>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</si>
  <si>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</si>
  <si>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</si>
  <si>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</si>
  <si>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</si>
  <si>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</si>
  <si>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</si>
  <si>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</si>
  <si>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</si>
  <si>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</si>
  <si>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</si>
  <si>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</si>
  <si>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</si>
  <si>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</si>
  <si>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</si>
  <si>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</si>
  <si>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</si>
  <si>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</si>
  <si>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</si>
  <si>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</si>
  <si>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</si>
  <si>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</si>
  <si>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</si>
  <si>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</si>
  <si>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</si>
  <si>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</si>
  <si>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</si>
  <si>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</si>
  <si>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校名（簡単に）</t>
  </si>
  <si>
    <t>氏名</t>
  </si>
  <si>
    <t>顧問名簿</t>
  </si>
  <si>
    <t>メールアドレス記入欄</t>
  </si>
  <si>
    <t>コーチ</t>
  </si>
  <si>
    <t>マネージャー</t>
  </si>
  <si>
    <t>　　　※スコアシートに記入できるのは上記20名とする。</t>
  </si>
  <si>
    <t>　　　※No.1〜15の選手のユニフォームNoの変更は認めない。</t>
  </si>
  <si>
    <t>　</t>
  </si>
  <si>
    <t>県立幸手桜高等学校</t>
  </si>
  <si>
    <t>女子</t>
  </si>
  <si>
    <t>幸手市北1-17-59</t>
  </si>
  <si>
    <t>0480-42-1303</t>
  </si>
  <si>
    <t>村上龍</t>
  </si>
  <si>
    <t>万田正臣</t>
  </si>
  <si>
    <t>片山敏治・時田史郎</t>
  </si>
  <si>
    <t>佐世保北</t>
  </si>
  <si>
    <t>長崎第一</t>
  </si>
  <si>
    <t>佐世保</t>
  </si>
  <si>
    <t>佐世保東</t>
  </si>
  <si>
    <t>佐世保西</t>
  </si>
  <si>
    <t>↑</t>
  </si>
  <si>
    <t>↑</t>
  </si>
  <si>
    <t>男or女</t>
  </si>
  <si>
    <t>顧問名（フルネーム）</t>
  </si>
  <si>
    <t>メールアドレス</t>
  </si>
  <si>
    <t>顧問名簿につきましては、直接のご入力をお願いします。５名以上顧問がいらっしゃる場合は、枠を各自で増やしてください。</t>
  </si>
  <si>
    <r>
      <t>連絡のとれるメールアドレスをご記入ください。各部、代表者１名で結構です。役員の先生方は必須！</t>
    </r>
    <r>
      <rPr>
        <sz val="11"/>
        <color indexed="8"/>
        <rFont val="Calibri"/>
        <family val="2"/>
      </rPr>
      <t xml:space="preserve"> </t>
    </r>
  </si>
  <si>
    <r>
      <rPr>
        <b/>
        <u val="single"/>
        <sz val="11"/>
        <color indexed="8"/>
        <rFont val="ＭＳ Ｐゴシック"/>
        <family val="3"/>
      </rPr>
      <t>２名以上役員をされている学校は枠を増やして、ご記入ください。</t>
    </r>
    <r>
      <rPr>
        <b/>
        <u val="single"/>
        <sz val="11"/>
        <color indexed="8"/>
        <rFont val="Calibri"/>
        <family val="2"/>
      </rPr>
      <t xml:space="preserve"> </t>
    </r>
  </si>
  <si>
    <t>鈴原冬二</t>
  </si>
  <si>
    <t>相田剣介</t>
  </si>
  <si>
    <t>洞木紘一</t>
  </si>
  <si>
    <t>千屋裕之</t>
  </si>
  <si>
    <t>山岸良治</t>
  </si>
  <si>
    <t>ジェロームウィッツ</t>
  </si>
  <si>
    <t>田中太郎</t>
  </si>
  <si>
    <t>学校名</t>
  </si>
  <si>
    <t>選手1学年</t>
  </si>
  <si>
    <t>選手1背番号</t>
  </si>
  <si>
    <t>選手1身長</t>
  </si>
  <si>
    <t>A.コーチ</t>
  </si>
  <si>
    <t>選手1姓名</t>
  </si>
  <si>
    <t>選手2姓名</t>
  </si>
  <si>
    <t>選手2学年</t>
  </si>
  <si>
    <t>選手2背番号</t>
  </si>
  <si>
    <t>選手2身長</t>
  </si>
  <si>
    <t>選手3姓名</t>
  </si>
  <si>
    <t>選手3学年</t>
  </si>
  <si>
    <t>選手3背番号</t>
  </si>
  <si>
    <t>選手3身長</t>
  </si>
  <si>
    <t>選手4姓名</t>
  </si>
  <si>
    <t>選手4学年</t>
  </si>
  <si>
    <t>選手4背番号</t>
  </si>
  <si>
    <t>選手4身長</t>
  </si>
  <si>
    <t>選手5姓名</t>
  </si>
  <si>
    <t>選手5学年</t>
  </si>
  <si>
    <t>選手5背番号</t>
  </si>
  <si>
    <t>選手5身長</t>
  </si>
  <si>
    <t>選手6姓名</t>
  </si>
  <si>
    <t>選手6学年</t>
  </si>
  <si>
    <t>選手6背番号</t>
  </si>
  <si>
    <t>選手6身長</t>
  </si>
  <si>
    <t>選手7姓名</t>
  </si>
  <si>
    <t>選手7学年</t>
  </si>
  <si>
    <t>選手7背番号</t>
  </si>
  <si>
    <t>選手7身長</t>
  </si>
  <si>
    <t>選手8姓名</t>
  </si>
  <si>
    <t>選手8学年</t>
  </si>
  <si>
    <t>選手8背番号</t>
  </si>
  <si>
    <t>選手8身長</t>
  </si>
  <si>
    <t>選手9姓名</t>
  </si>
  <si>
    <t>選手9学年</t>
  </si>
  <si>
    <t>選手9背番号</t>
  </si>
  <si>
    <t>選手9身長</t>
  </si>
  <si>
    <t>選手10姓名</t>
  </si>
  <si>
    <t>選手10学年</t>
  </si>
  <si>
    <t>選手10背番号</t>
  </si>
  <si>
    <t>選手10身長</t>
  </si>
  <si>
    <t>選手11姓名</t>
  </si>
  <si>
    <t>選手11学年</t>
  </si>
  <si>
    <t>選手11背番号</t>
  </si>
  <si>
    <t>選手11身長</t>
  </si>
  <si>
    <t>選手12姓名</t>
  </si>
  <si>
    <t>選手12学年</t>
  </si>
  <si>
    <t>選手12背番号</t>
  </si>
  <si>
    <t>選手12身長</t>
  </si>
  <si>
    <t>選手13姓名</t>
  </si>
  <si>
    <t>選手13学年</t>
  </si>
  <si>
    <t>選手13背番号</t>
  </si>
  <si>
    <t>選手13身長</t>
  </si>
  <si>
    <t>選手14姓名</t>
  </si>
  <si>
    <t>選手14学年</t>
  </si>
  <si>
    <t>選手14背番号</t>
  </si>
  <si>
    <t>選手14身長</t>
  </si>
  <si>
    <t>選手15姓名</t>
  </si>
  <si>
    <t>選手15学年</t>
  </si>
  <si>
    <t>選手15背番号</t>
  </si>
  <si>
    <t>選手15身長</t>
  </si>
  <si>
    <t>選手16姓名</t>
  </si>
  <si>
    <t>選手16学年</t>
  </si>
  <si>
    <t>選手16背番号</t>
  </si>
  <si>
    <t>選手16身長</t>
  </si>
  <si>
    <t>選手17姓名</t>
  </si>
  <si>
    <t>選手17学年</t>
  </si>
  <si>
    <t>選手17背番号</t>
  </si>
  <si>
    <t>選手17身長</t>
  </si>
  <si>
    <t>選手18姓名</t>
  </si>
  <si>
    <t>選手18学年</t>
  </si>
  <si>
    <t>選手18背番号</t>
  </si>
  <si>
    <t>選手18身長</t>
  </si>
  <si>
    <t>選手19姓名</t>
  </si>
  <si>
    <t>選手19学年</t>
  </si>
  <si>
    <t>選手19背番号</t>
  </si>
  <si>
    <t>選手19身長</t>
  </si>
  <si>
    <t>選手20姓名</t>
  </si>
  <si>
    <t>選手20学年</t>
  </si>
  <si>
    <t>選手20背番号</t>
  </si>
  <si>
    <t>選手20身長</t>
  </si>
  <si>
    <t>選手21姓名</t>
  </si>
  <si>
    <t>選手21学年</t>
  </si>
  <si>
    <t>選手21背番号</t>
  </si>
  <si>
    <t>選手21身長</t>
  </si>
  <si>
    <t>選手22姓名</t>
  </si>
  <si>
    <t>選手22学年</t>
  </si>
  <si>
    <t>選手22背番号</t>
  </si>
  <si>
    <t>選手22身長</t>
  </si>
  <si>
    <t>選手23姓名</t>
  </si>
  <si>
    <t>選手23学年</t>
  </si>
  <si>
    <t>選手23背番号</t>
  </si>
  <si>
    <t>選手23身長</t>
  </si>
  <si>
    <t>選手24姓名</t>
  </si>
  <si>
    <t>選手24学年</t>
  </si>
  <si>
    <t>選手24背番号</t>
  </si>
  <si>
    <t>選手24身長</t>
  </si>
  <si>
    <t>選手25姓名</t>
  </si>
  <si>
    <t>選手25学年</t>
  </si>
  <si>
    <t>選手25背番号</t>
  </si>
  <si>
    <t>選手25身長</t>
  </si>
  <si>
    <t>選手26姓名</t>
  </si>
  <si>
    <t>選手26学年</t>
  </si>
  <si>
    <t>選手26背番号</t>
  </si>
  <si>
    <t>選手26身長</t>
  </si>
  <si>
    <t>選手27姓名</t>
  </si>
  <si>
    <t>選手27学年</t>
  </si>
  <si>
    <t>選手27背番号</t>
  </si>
  <si>
    <t>選手27身長</t>
  </si>
  <si>
    <t>選手28姓名</t>
  </si>
  <si>
    <t>選手28学年</t>
  </si>
  <si>
    <t>選手28背番号</t>
  </si>
  <si>
    <t>選手28身長</t>
  </si>
  <si>
    <t>選手29姓名</t>
  </si>
  <si>
    <t>選手29学年</t>
  </si>
  <si>
    <t>選手29背番号</t>
  </si>
  <si>
    <t>選手29身長</t>
  </si>
  <si>
    <t>選手30姓名</t>
  </si>
  <si>
    <t>選手30学年</t>
  </si>
  <si>
    <t>選手30背番号</t>
  </si>
  <si>
    <t>選手30身長</t>
  </si>
  <si>
    <t>選手31姓名</t>
  </si>
  <si>
    <t>選手31学年</t>
  </si>
  <si>
    <t>選手31背番号</t>
  </si>
  <si>
    <t>選手31身長</t>
  </si>
  <si>
    <t>選手32姓名</t>
  </si>
  <si>
    <t>選手32学年</t>
  </si>
  <si>
    <t>選手32背番号</t>
  </si>
  <si>
    <t>選手32身長</t>
  </si>
  <si>
    <t>選手33姓名</t>
  </si>
  <si>
    <t>選手33学年</t>
  </si>
  <si>
    <t>選手33背番号</t>
  </si>
  <si>
    <t>選手33身長</t>
  </si>
  <si>
    <t>選手34姓名</t>
  </si>
  <si>
    <t>選手34学年</t>
  </si>
  <si>
    <t>選手34背番号</t>
  </si>
  <si>
    <t>選手34身長</t>
  </si>
  <si>
    <t>選手35姓名</t>
  </si>
  <si>
    <t>選手35学年</t>
  </si>
  <si>
    <t>選手35背番号</t>
  </si>
  <si>
    <t>選手35身長</t>
  </si>
  <si>
    <t>選手36姓名</t>
  </si>
  <si>
    <t>選手36学年</t>
  </si>
  <si>
    <t>選手36背番号</t>
  </si>
  <si>
    <t>選手36身長</t>
  </si>
  <si>
    <t>選手37姓名</t>
  </si>
  <si>
    <t>選手37学年</t>
  </si>
  <si>
    <t>選手37背番号</t>
  </si>
  <si>
    <t>選手37身長</t>
  </si>
  <si>
    <t>選手38姓名</t>
  </si>
  <si>
    <t>選手38学年</t>
  </si>
  <si>
    <t>選手38背番号</t>
  </si>
  <si>
    <t>選手38身長</t>
  </si>
  <si>
    <t>選手39姓名</t>
  </si>
  <si>
    <t>選手39学年</t>
  </si>
  <si>
    <t>選手39背番号</t>
  </si>
  <si>
    <t>選手39身長</t>
  </si>
  <si>
    <t>選手40姓名</t>
  </si>
  <si>
    <t>選手40学年</t>
  </si>
  <si>
    <t>選手40背番号</t>
  </si>
  <si>
    <t>選手40身長</t>
  </si>
  <si>
    <t>選手41姓名</t>
  </si>
  <si>
    <t>選手41学年</t>
  </si>
  <si>
    <t>選手41背番号</t>
  </si>
  <si>
    <t>選手41身長</t>
  </si>
  <si>
    <t>選手42姓名</t>
  </si>
  <si>
    <t>選手42学年</t>
  </si>
  <si>
    <t>選手42背番号</t>
  </si>
  <si>
    <t>選手42身長</t>
  </si>
  <si>
    <t>選手43姓名</t>
  </si>
  <si>
    <t>選手43学年</t>
  </si>
  <si>
    <t>選手43背番号</t>
  </si>
  <si>
    <t>選手43身長</t>
  </si>
  <si>
    <t>選手44姓名</t>
  </si>
  <si>
    <t>選手44学年</t>
  </si>
  <si>
    <t>選手44背番号</t>
  </si>
  <si>
    <t>選手44身長</t>
  </si>
  <si>
    <t>選手45姓名</t>
  </si>
  <si>
    <t>選手45学年</t>
  </si>
  <si>
    <t>選手45背番号</t>
  </si>
  <si>
    <t>選手45身長</t>
  </si>
  <si>
    <t>選手1出身中学</t>
  </si>
  <si>
    <t>選手2出身中学</t>
  </si>
  <si>
    <t>選手3出身中学</t>
  </si>
  <si>
    <t>選手4出身中学</t>
  </si>
  <si>
    <t>選手5出身中学</t>
  </si>
  <si>
    <t>選手6出身中学</t>
  </si>
  <si>
    <t>選手7出身中学</t>
  </si>
  <si>
    <t>選手8出身中学</t>
  </si>
  <si>
    <t>選手9出身中学</t>
  </si>
  <si>
    <t>選手10出身中学</t>
  </si>
  <si>
    <t>選手11出身中学</t>
  </si>
  <si>
    <t>選手12出身中学</t>
  </si>
  <si>
    <t>選手13出身中学</t>
  </si>
  <si>
    <t>選手14出身中学</t>
  </si>
  <si>
    <t>選手15出身中学</t>
  </si>
  <si>
    <t>選手16出身中学</t>
  </si>
  <si>
    <t>選手17出身中学</t>
  </si>
  <si>
    <t>選手18出身中学</t>
  </si>
  <si>
    <t>選手19出身中学</t>
  </si>
  <si>
    <t>選手20出身中学</t>
  </si>
  <si>
    <t>選手21出身中学</t>
  </si>
  <si>
    <t>選手22出身中学</t>
  </si>
  <si>
    <t>選手23出身中学</t>
  </si>
  <si>
    <t>選手24出身中学</t>
  </si>
  <si>
    <t>選手25出身中学</t>
  </si>
  <si>
    <t>選手26出身中学</t>
  </si>
  <si>
    <t>選手27出身中学</t>
  </si>
  <si>
    <t>選手28出身中学</t>
  </si>
  <si>
    <t>選手29出身中学</t>
  </si>
  <si>
    <t>選手30出身中学</t>
  </si>
  <si>
    <t>選手31出身中学</t>
  </si>
  <si>
    <t>選手32出身中学</t>
  </si>
  <si>
    <t>選手33出身中学</t>
  </si>
  <si>
    <t>選手34出身中学</t>
  </si>
  <si>
    <t>選手35出身中学</t>
  </si>
  <si>
    <t>選手36出身中学</t>
  </si>
  <si>
    <t>選手37出身中学</t>
  </si>
  <si>
    <t>選手38出身中学</t>
  </si>
  <si>
    <t>選手39出身中学</t>
  </si>
  <si>
    <t>選手40出身中学</t>
  </si>
  <si>
    <t>選手41出身中学</t>
  </si>
  <si>
    <t>選手42出身中学</t>
  </si>
  <si>
    <t>選手43出身中学</t>
  </si>
  <si>
    <t>選手44出身中学</t>
  </si>
  <si>
    <t>選手45出身中学</t>
  </si>
  <si>
    <t>2行目</t>
  </si>
  <si>
    <t>3行目</t>
  </si>
  <si>
    <t>監督の抱負1行目</t>
  </si>
  <si>
    <t>監督の抱負2行目</t>
  </si>
  <si>
    <t>監督の抱負2行目</t>
  </si>
  <si>
    <t>監督の抱負(最大84文字以下）</t>
  </si>
  <si>
    <t>※Alt+Enterで改行をしないでください。</t>
  </si>
  <si>
    <t>部活動の目標1行目</t>
  </si>
  <si>
    <t>部活動の目標2行目</t>
  </si>
  <si>
    <t>部活動の目標3行目</t>
  </si>
  <si>
    <t>主将姓名</t>
  </si>
  <si>
    <t>東部地区バスケットボール大会</t>
  </si>
  <si>
    <t>部活動の目標(最大84文字以下）</t>
  </si>
  <si>
    <t>大会名</t>
  </si>
  <si>
    <t>日付</t>
  </si>
  <si>
    <t>時間</t>
  </si>
  <si>
    <t>最終スコア</t>
  </si>
  <si>
    <t>部長</t>
  </si>
  <si>
    <t>選手氏名</t>
  </si>
  <si>
    <t>学年</t>
  </si>
  <si>
    <t>身長</t>
  </si>
  <si>
    <t>出身中学</t>
  </si>
  <si>
    <t>コーチ</t>
  </si>
  <si>
    <t>Ａコーチ</t>
  </si>
  <si>
    <t>マネージャー</t>
  </si>
  <si>
    <t>コーチ</t>
  </si>
  <si>
    <t>Ａコーチ</t>
  </si>
  <si>
    <t>マネージャー</t>
  </si>
  <si>
    <t>↓以下に選手番号を入力してください↓</t>
  </si>
  <si>
    <t>新人戦埼玉県東部支部予選会</t>
  </si>
  <si>
    <t>東部支部選手権大会</t>
  </si>
  <si>
    <t>ウインターカップ埼玉県東部支部予選会</t>
  </si>
  <si>
    <t>全国高校総体埼玉県東部支部予選会</t>
  </si>
  <si>
    <t>関東大会埼玉県東部支部予選会</t>
  </si>
  <si>
    <t>試合終了時間　　　　　　　　　　　　　　　　　　　　　　：</t>
  </si>
  <si>
    <t>勝者チーム</t>
  </si>
  <si>
    <t>Ｂ</t>
  </si>
  <si>
    <t>－</t>
  </si>
  <si>
    <t>Ａ</t>
  </si>
  <si>
    <t>A.コーチ　A.Coach</t>
  </si>
  <si>
    <t>コーチ　Coach</t>
  </si>
  <si>
    <t>ファウル　Fauls</t>
  </si>
  <si>
    <t>Pl-in</t>
  </si>
  <si>
    <t>No.</t>
  </si>
  <si>
    <t>選手氏名　Players</t>
  </si>
  <si>
    <t>Licence no.</t>
  </si>
  <si>
    <t>B</t>
  </si>
  <si>
    <t>A</t>
  </si>
  <si>
    <t>ランニングスコア　RUNNING SCORE</t>
  </si>
  <si>
    <t>2ndアンパイア</t>
  </si>
  <si>
    <t>1stアンパイア</t>
  </si>
  <si>
    <t>場所</t>
  </si>
  <si>
    <t>Game No.</t>
  </si>
  <si>
    <t>クルーチーフ</t>
  </si>
  <si>
    <t>ロゴや写真の欄①
※必ず掲載をお願いします。
セルの色はこのままでも構いません。</t>
  </si>
  <si>
    <t>ロゴや写真の欄②
※掲載するかどうかは任意です。
掲載のない場合は、このスペースを削除します。
セルの色はこのままでも構いません。</t>
  </si>
  <si>
    <t>コメント欄
※必ず掲載をお願いします。
セルの色はこのままでも構いません。</t>
  </si>
  <si>
    <t>←手入力をお願いします（セルの色はこのままでも構いません。）</t>
  </si>
  <si>
    <t>ロゴや写真の欄①
※必ず掲載をお願いします。
セルの色はこのままでも構いません。</t>
  </si>
  <si>
    <t>↓以下に選手番号を入力してください</t>
  </si>
  <si>
    <t>ロゴや写真の欄②
※掲載するかどうかは任意です。
掲載のない場合は、このスペースを削除します。
セルの色はこのままでも構いません。</t>
  </si>
  <si>
    <r>
      <t xml:space="preserve">
　次のとおり、選手名簿の作成と提出をお願いします。赤字が注意点です。
　１．ファイルを</t>
    </r>
    <r>
      <rPr>
        <b/>
        <u val="single"/>
        <sz val="15"/>
        <rFont val="ＭＳ Ｐゴシック"/>
        <family val="3"/>
      </rPr>
      <t>「東部高体連専門部サイト」→「ＮＥＷＳ」ページからダウンロード</t>
    </r>
    <r>
      <rPr>
        <sz val="12"/>
        <rFont val="ＭＳ Ｐゴシック"/>
        <family val="3"/>
      </rPr>
      <t>してください。
　２．ファイルの中の「選手名簿」に必要事項を記入してください。
　　←の記入例に倣って入力してください。注意点は以下のとおりです。     
　　■１：数字は半角英数での入力をお願いします。
　　■２：「学校名」　→　公立は「県立・市立○○高等学校」、私立は「○○高等学校」
　　■３：</t>
    </r>
    <r>
      <rPr>
        <sz val="12"/>
        <color indexed="10"/>
        <rFont val="ＭＳ Ｐゴシック"/>
        <family val="3"/>
      </rPr>
      <t>コーチ名は、顧問名と同じ名前を。氏名の間のスペースは不要です。
　　　 　 Ａコーチ名は、複数副顧問がいる場合はお一人の名前のみでお願いします。
　　　　  ※県大会参加申込用紙に反映してしまうため。</t>
    </r>
    <r>
      <rPr>
        <sz val="12"/>
        <rFont val="ＭＳ Ｐゴシック"/>
        <family val="3"/>
      </rPr>
      <t xml:space="preserve">
　　■４：「マネージャ名」→複数入力可です。その際、間に「・」を入れてください。
　　</t>
    </r>
    <r>
      <rPr>
        <u val="single"/>
        <sz val="12"/>
        <color indexed="10"/>
        <rFont val="ＭＳ Ｐゴシック"/>
        <family val="3"/>
      </rPr>
      <t>■５：「選手氏名」→　氏名の間のスペースは不要です。</t>
    </r>
    <r>
      <rPr>
        <sz val="12"/>
        <rFont val="ＭＳ Ｐゴシック"/>
        <family val="3"/>
      </rPr>
      <t xml:space="preserve">
　　■６：「身長」→　年度内の変更は行わないでください。
　　■７：「出身中学」→　「東」や「第一」などよくある名前は市町村名と併せて。
　　　　　　　　　　　　　　他に見られない地名などであれば、それのみで結構です。
　　　　　　　　　　　　　　例：「幸手西中　→　幸手西」　「春日部武里中　→　武里」
　３．作成した「選手名簿」はメールにてご提出ください。
　　　あて先　→　102koho@gmail.com
　　　〆切　→　４月２６日（金）
　　■１：データ名は「男子or女子.〇〇高校」としてください（例　女子.幸手桜）。
　　■２：メールの送信件名も同様にお願いします。
　４．「選手名簿」に記入すると「参加申込用紙」（県大会の参加申込書）も簡単に作成が出来ます。
　　　提出する際にご活用ください。
　　　併せて、県大会に参加するチームにつきましては「参加申込用紙」のデータをメールにてご提出ください。 　　
　　　こちらにもご協力をお願いします。
　　　　あて先　→　saitama.hsbba@gmail.com
　５．データ送信の際にはできるかぎり「暗号化」をお願いしています。出来る限り、です。宜しくお願いします。
</t>
    </r>
  </si>
  <si>
    <t>選手48出身中学</t>
  </si>
  <si>
    <t>選手47出身中学</t>
  </si>
  <si>
    <t>選手46出身中学</t>
  </si>
  <si>
    <t>選手48身長</t>
  </si>
  <si>
    <t>選手47身長</t>
  </si>
  <si>
    <t>選手46身長</t>
  </si>
  <si>
    <t>選手48背番号</t>
  </si>
  <si>
    <t>選手47背番号</t>
  </si>
  <si>
    <t>選手46背番号</t>
  </si>
  <si>
    <t>選手48学年</t>
  </si>
  <si>
    <t>選手47学年</t>
  </si>
  <si>
    <t>選手46学年</t>
  </si>
  <si>
    <t>選手48姓名</t>
  </si>
  <si>
    <t>選手47姓名</t>
  </si>
  <si>
    <t>選手46姓名</t>
  </si>
  <si>
    <t>フリガナ</t>
  </si>
  <si>
    <t>主将選手氏名入力欄↓↓↓↓</t>
  </si>
  <si>
    <t>1行目</t>
  </si>
  <si>
    <t>令和</t>
  </si>
  <si>
    <t>令和　　　年　　　月　　　日</t>
  </si>
  <si>
    <t>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</si>
</sst>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h:mm;@"/>
  </numFmts>
  <fonts count="82">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sz val="11"/>
      <color indexed="8"/>
      <name val="Calibri"/>
      <family val="2"/>
    </font>
    <font>
      <b/>
      <sz val="12"/>
      <name val="ＭＳ Ｐ明朝"/>
      <family val="1"/>
    </font>
    <font>
      <sz val="12"/>
      <name val="ＭＳ Ｐゴシック"/>
      <family val="3"/>
    </font>
    <font>
      <sz val="12"/>
      <color indexed="10"/>
      <name val="ＭＳ Ｐゴシック"/>
      <family val="3"/>
    </font>
    <font>
      <u val="single"/>
      <sz val="12"/>
      <color indexed="10"/>
      <name val="ＭＳ Ｐゴシック"/>
      <family val="3"/>
    </font>
    <font>
      <b/>
      <u val="single"/>
      <sz val="11"/>
      <color indexed="8"/>
      <name val="Calibri"/>
      <family val="2"/>
    </font>
    <font>
      <b/>
      <u val="single"/>
      <sz val="11"/>
      <color indexed="8"/>
      <name val="ＭＳ Ｐゴシック"/>
      <family val="3"/>
    </font>
    <font>
      <b/>
      <u val="single"/>
      <sz val="1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5"/>
      <color indexed="8"/>
      <name val="ＭＳ Ｐゴシック"/>
      <family val="3"/>
    </font>
    <font>
      <b/>
      <sz val="16"/>
      <color indexed="8"/>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6"/>
      <color indexed="8"/>
      <name val="ＭＳ Ｐゴシック"/>
      <family val="3"/>
    </font>
    <font>
      <sz val="9"/>
      <name val="MS UI Gothic"/>
      <family val="3"/>
    </font>
    <font>
      <sz val="16"/>
      <color indexed="8"/>
      <name val="ＭＳ Ｐゴシック"/>
      <family val="3"/>
    </font>
    <font>
      <sz val="16"/>
      <color indexed="9"/>
      <name val="ＭＳ Ｐゴシック"/>
      <family val="3"/>
    </font>
    <font>
      <b/>
      <sz val="11"/>
      <color indexed="30"/>
      <name val="ＭＳ Ｐゴシック"/>
      <family val="3"/>
    </font>
    <font>
      <b/>
      <sz val="11"/>
      <color indexed="30"/>
      <name val="Calibri"/>
      <family val="2"/>
    </font>
    <font>
      <b/>
      <sz val="11"/>
      <color indexed="10"/>
      <name val="Calibri"/>
      <family val="2"/>
    </font>
    <font>
      <sz val="11"/>
      <color indexed="30"/>
      <name val="Calibri"/>
      <family val="2"/>
    </font>
    <font>
      <sz val="12"/>
      <color indexed="8"/>
      <name val="ＭＳ Ｐゴシック"/>
      <family val="3"/>
    </font>
    <font>
      <sz val="12"/>
      <color indexed="8"/>
      <name val="Calibri"/>
      <family val="2"/>
    </font>
    <font>
      <sz val="16"/>
      <color indexed="8"/>
      <name val="Bauhaus 93"/>
      <family val="5"/>
    </font>
    <font>
      <sz val="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b/>
      <u val="single"/>
      <sz val="11"/>
      <color rgb="FF000000"/>
      <name val="ＭＳ Ｐゴシック"/>
      <family val="3"/>
    </font>
    <font>
      <b/>
      <sz val="11"/>
      <color rgb="FFFF0000"/>
      <name val="ＭＳ Ｐゴシック"/>
      <family val="3"/>
    </font>
    <font>
      <sz val="10.5"/>
      <color rgb="FF000000"/>
      <name val="ＭＳ Ｐゴシック"/>
      <family val="3"/>
    </font>
    <font>
      <b/>
      <sz val="16"/>
      <color theme="1"/>
      <name val="Calibri"/>
      <family val="3"/>
    </font>
    <font>
      <sz val="8"/>
      <color theme="1"/>
      <name val="Calibri"/>
      <family val="3"/>
    </font>
    <font>
      <sz val="10"/>
      <color theme="1"/>
      <name val="Calibri"/>
      <family val="3"/>
    </font>
    <font>
      <sz val="9"/>
      <color theme="1"/>
      <name val="Calibri"/>
      <family val="3"/>
    </font>
    <font>
      <sz val="6"/>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theme="0" tint="-0.1499900072813034"/>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hair"/>
      <right style="hair"/>
      <top>
        <color indexed="63"/>
      </top>
      <bottom style="hair"/>
    </border>
    <border>
      <left style="hair"/>
      <right style="hair"/>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border>
    <border>
      <left style="thin"/>
      <right style="thin"/>
      <top style="medium"/>
      <bottom/>
    </border>
    <border>
      <left/>
      <right style="medium"/>
      <top style="thin"/>
      <bottom style="thin"/>
    </border>
    <border>
      <left style="thin"/>
      <right/>
      <top/>
      <bottom style="thin"/>
    </border>
    <border>
      <left style="dotted"/>
      <right style="thin"/>
      <top style="thin"/>
      <bottom style="medium"/>
    </border>
    <border>
      <left>
        <color indexed="63"/>
      </left>
      <right>
        <color indexed="63"/>
      </right>
      <top style="thin"/>
      <bottom style="medium"/>
    </border>
    <border>
      <left style="thin"/>
      <right style="dotted"/>
      <top style="thin"/>
      <bottom style="medium"/>
    </border>
    <border>
      <left style="dotted"/>
      <right style="dotted"/>
      <top style="medium"/>
      <bottom style="thin"/>
    </border>
    <border>
      <left style="thin"/>
      <right style="dotted"/>
      <top style="medium"/>
      <bottom style="thin"/>
    </border>
    <border>
      <left style="thin"/>
      <right style="medium"/>
      <top style="thin"/>
      <bottom/>
    </border>
    <border>
      <left style="thin"/>
      <right style="thin"/>
      <top style="thin"/>
      <bottom>
        <color indexed="63"/>
      </bottom>
    </border>
    <border>
      <left/>
      <right style="thin"/>
      <top style="thin"/>
      <bottom/>
    </border>
    <border>
      <left style="medium"/>
      <right style="medium"/>
      <top style="thin"/>
      <bottom/>
    </border>
    <border>
      <left style="dotted"/>
      <right style="dotted"/>
      <top style="thin"/>
      <bottom style="medium"/>
    </border>
    <border>
      <left style="medium"/>
      <right style="thin"/>
      <top style="thin"/>
      <bottom/>
    </border>
    <border>
      <left style="medium"/>
      <right style="medium"/>
      <top style="thin"/>
      <bottom style="thin"/>
    </border>
    <border>
      <left style="dotted"/>
      <right style="dotted"/>
      <top style="thin"/>
      <bottom style="thin"/>
    </border>
    <border>
      <left style="thin"/>
      <right style="dotted"/>
      <top style="thin"/>
      <bottom style="thin"/>
    </border>
    <border>
      <left style="medium"/>
      <right style="medium"/>
      <top style="medium"/>
      <bottom style="thin"/>
    </border>
    <border>
      <left style="thin"/>
      <right style="medium"/>
      <top/>
      <bottom style="thin"/>
    </border>
    <border>
      <left style="thin"/>
      <right style="thin"/>
      <top>
        <color indexed="63"/>
      </top>
      <bottom style="thin"/>
    </border>
    <border>
      <left style="medium"/>
      <right style="thin"/>
      <top/>
      <bottom style="thin"/>
    </border>
    <border>
      <left>
        <color indexed="63"/>
      </left>
      <right>
        <color indexed="63"/>
      </right>
      <top style="thin"/>
      <bottom style="thin"/>
    </border>
    <border>
      <left>
        <color indexed="63"/>
      </left>
      <right style="medium"/>
      <top style="thin"/>
      <bottom style="medium"/>
    </border>
    <border>
      <left/>
      <right style="thin"/>
      <top/>
      <bottom style="thin"/>
    </border>
    <border>
      <left style="medium"/>
      <right>
        <color indexed="63"/>
      </right>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
      <left style="medium"/>
      <right/>
      <top style="thin"/>
      <bottom style="thin"/>
    </border>
    <border>
      <left style="medium"/>
      <right/>
      <top style="thin"/>
      <bottom style="medium"/>
    </border>
    <border>
      <left/>
      <right style="medium"/>
      <top style="medium"/>
      <bottom style="medium"/>
    </border>
    <border>
      <left style="medium"/>
      <right/>
      <top style="medium"/>
      <bottom style="thin"/>
    </border>
    <border>
      <left>
        <color indexed="63"/>
      </left>
      <right style="medium"/>
      <top style="medium"/>
      <bottom style="thin"/>
    </border>
    <border>
      <left style="medium"/>
      <right>
        <color indexed="63"/>
      </right>
      <top/>
      <bottom style="thin"/>
    </border>
    <border>
      <left/>
      <right/>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427">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0" xfId="0" applyBorder="1" applyAlignment="1">
      <alignment vertical="center"/>
    </xf>
    <xf numFmtId="0" fontId="73" fillId="0" borderId="0" xfId="0" applyFont="1" applyAlignment="1">
      <alignment vertical="center"/>
    </xf>
    <xf numFmtId="0" fontId="0" fillId="0" borderId="28" xfId="0" applyBorder="1" applyAlignment="1">
      <alignment vertical="center"/>
    </xf>
    <xf numFmtId="0" fontId="0" fillId="33" borderId="28" xfId="0" applyFill="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9" xfId="0" applyBorder="1" applyAlignment="1">
      <alignment vertical="center"/>
    </xf>
    <xf numFmtId="0" fontId="0" fillId="0" borderId="0" xfId="0" applyBorder="1" applyAlignment="1">
      <alignment horizontal="center" vertical="center"/>
    </xf>
    <xf numFmtId="0" fontId="74" fillId="0" borderId="0" xfId="0" applyFont="1" applyAlignment="1">
      <alignment vertical="center"/>
    </xf>
    <xf numFmtId="0" fontId="0" fillId="0" borderId="0" xfId="0" applyFill="1" applyAlignment="1">
      <alignment vertical="center"/>
    </xf>
    <xf numFmtId="0" fontId="0" fillId="0" borderId="0" xfId="0" applyFill="1" applyBorder="1" applyAlignment="1" applyProtection="1">
      <alignment horizontal="centerContinuous" vertical="center"/>
      <protection/>
    </xf>
    <xf numFmtId="0" fontId="0" fillId="0" borderId="0" xfId="0" applyNumberFormat="1" applyFill="1" applyBorder="1" applyAlignment="1" applyProtection="1">
      <alignment horizontal="centerContinuous" vertical="center"/>
      <protection/>
    </xf>
    <xf numFmtId="0" fontId="0" fillId="0" borderId="0" xfId="0" applyAlignment="1" applyProtection="1">
      <alignment horizontal="centerContinuous"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34" xfId="0" applyBorder="1" applyAlignment="1" applyProtection="1">
      <alignment horizontal="left" vertical="center"/>
      <protection/>
    </xf>
    <xf numFmtId="0" fontId="75" fillId="0" borderId="0" xfId="0" applyFont="1" applyAlignment="1" applyProtection="1">
      <alignment vertical="center"/>
      <protection locked="0"/>
    </xf>
    <xf numFmtId="0" fontId="0" fillId="0" borderId="35" xfId="0" applyFill="1" applyBorder="1" applyAlignment="1" applyProtection="1">
      <alignment horizontal="center" vertical="center"/>
      <protection/>
    </xf>
    <xf numFmtId="0" fontId="0" fillId="0" borderId="35" xfId="0" applyFill="1" applyBorder="1" applyAlignment="1" applyProtection="1">
      <alignment vertical="center"/>
      <protection/>
    </xf>
    <xf numFmtId="0" fontId="0" fillId="0" borderId="35" xfId="0" applyBorder="1" applyAlignment="1" applyProtection="1">
      <alignment vertical="center"/>
      <protection/>
    </xf>
    <xf numFmtId="0" fontId="0" fillId="34" borderId="30" xfId="0" applyNumberFormat="1" applyFill="1" applyBorder="1" applyAlignment="1" applyProtection="1">
      <alignment horizontal="left" vertical="center"/>
      <protection/>
    </xf>
    <xf numFmtId="0" fontId="0" fillId="34" borderId="30" xfId="0" applyFill="1" applyBorder="1" applyAlignment="1" applyProtection="1">
      <alignment horizontal="left" vertical="center"/>
      <protection/>
    </xf>
    <xf numFmtId="0" fontId="0" fillId="34" borderId="0" xfId="0" applyFill="1" applyBorder="1" applyAlignment="1" applyProtection="1">
      <alignment horizontal="left" vertical="center"/>
      <protection/>
    </xf>
    <xf numFmtId="0" fontId="0" fillId="34" borderId="33" xfId="0" applyNumberFormat="1" applyFill="1" applyBorder="1" applyAlignment="1" applyProtection="1">
      <alignment horizontal="left" vertical="center"/>
      <protection/>
    </xf>
    <xf numFmtId="0" fontId="0" fillId="34" borderId="33" xfId="0" applyFill="1" applyBorder="1" applyAlignment="1" applyProtection="1">
      <alignment horizontal="left" vertical="center"/>
      <protection/>
    </xf>
    <xf numFmtId="0" fontId="76" fillId="0" borderId="0" xfId="0" applyFont="1" applyAlignment="1">
      <alignment vertical="center"/>
    </xf>
    <xf numFmtId="0" fontId="0" fillId="0" borderId="0" xfId="0" applyAlignment="1">
      <alignment horizontal="center" vertical="center"/>
    </xf>
    <xf numFmtId="0" fontId="77" fillId="0" borderId="36" xfId="0" applyFont="1" applyBorder="1" applyAlignment="1">
      <alignment vertical="center"/>
    </xf>
    <xf numFmtId="0" fontId="77" fillId="0" borderId="31" xfId="0" applyFont="1" applyBorder="1" applyAlignment="1">
      <alignment vertical="center"/>
    </xf>
    <xf numFmtId="0" fontId="77" fillId="0" borderId="37" xfId="0" applyFont="1" applyBorder="1" applyAlignment="1">
      <alignment vertical="center"/>
    </xf>
    <xf numFmtId="0" fontId="77" fillId="0" borderId="34" xfId="0" applyFont="1" applyBorder="1" applyAlignment="1">
      <alignment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distributed"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distributed" vertical="center"/>
    </xf>
    <xf numFmtId="0" fontId="0" fillId="0" borderId="40" xfId="0" applyBorder="1" applyAlignment="1">
      <alignment horizontal="center" vertical="center" shrinkToFit="1"/>
    </xf>
    <xf numFmtId="0" fontId="0" fillId="0" borderId="38" xfId="0" applyBorder="1" applyAlignment="1">
      <alignment horizontal="center" vertical="center" shrinkToFit="1"/>
    </xf>
    <xf numFmtId="0" fontId="0" fillId="0" borderId="30" xfId="0" applyBorder="1" applyAlignment="1">
      <alignment horizontal="center" vertical="center" shrinkToFit="1"/>
    </xf>
    <xf numFmtId="0" fontId="0" fillId="0" borderId="30" xfId="0" applyBorder="1" applyAlignment="1">
      <alignment horizontal="distributed" vertical="center" shrinkToFit="1"/>
    </xf>
    <xf numFmtId="0" fontId="0" fillId="0" borderId="39" xfId="0" applyBorder="1" applyAlignment="1">
      <alignment horizontal="center" vertical="center" shrinkToFit="1"/>
    </xf>
    <xf numFmtId="0" fontId="78" fillId="0" borderId="30" xfId="0" applyFont="1" applyBorder="1" applyAlignment="1">
      <alignment horizontal="distributed" vertical="center" shrinkToFit="1"/>
    </xf>
    <xf numFmtId="0" fontId="0" fillId="0" borderId="31"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41"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4" xfId="0" applyBorder="1" applyAlignment="1">
      <alignment vertical="center" shrinkToFit="1"/>
    </xf>
    <xf numFmtId="0" fontId="0" fillId="0" borderId="0" xfId="0" applyAlignment="1">
      <alignment horizontal="center" vertical="center" shrinkToFit="1"/>
    </xf>
    <xf numFmtId="0" fontId="0" fillId="0" borderId="0" xfId="0" applyAlignment="1">
      <alignment horizontal="distributed" vertical="center" shrinkToFit="1"/>
    </xf>
    <xf numFmtId="0" fontId="0" fillId="0" borderId="33" xfId="0" applyBorder="1" applyAlignment="1" applyProtection="1">
      <alignment vertical="center"/>
      <protection/>
    </xf>
    <xf numFmtId="0" fontId="0" fillId="0" borderId="30" xfId="0" applyBorder="1" applyAlignment="1" applyProtection="1">
      <alignment vertical="center"/>
      <protection/>
    </xf>
    <xf numFmtId="0" fontId="0" fillId="0" borderId="27" xfId="0" applyBorder="1" applyAlignment="1" applyProtection="1">
      <alignment vertical="center"/>
      <protection/>
    </xf>
    <xf numFmtId="0" fontId="0" fillId="0" borderId="20" xfId="0" applyBorder="1" applyAlignment="1" applyProtection="1">
      <alignment vertical="center"/>
      <protection/>
    </xf>
    <xf numFmtId="0" fontId="0" fillId="0" borderId="19"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0" fontId="0" fillId="0" borderId="25" xfId="0" applyBorder="1" applyAlignment="1" applyProtection="1">
      <alignment vertical="center"/>
      <protection/>
    </xf>
    <xf numFmtId="0" fontId="0" fillId="0" borderId="45" xfId="0" applyBorder="1" applyAlignment="1" applyProtection="1">
      <alignment vertical="center"/>
      <protection/>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79" fillId="0" borderId="52" xfId="0" applyFont="1" applyBorder="1" applyAlignment="1" applyProtection="1">
      <alignment horizontal="center" vertical="center"/>
      <protection/>
    </xf>
    <xf numFmtId="0" fontId="0" fillId="0" borderId="26" xfId="0" applyBorder="1" applyAlignment="1" applyProtection="1">
      <alignment vertical="center"/>
      <protection/>
    </xf>
    <xf numFmtId="0" fontId="0" fillId="0" borderId="16" xfId="0" applyBorder="1" applyAlignment="1" applyProtection="1">
      <alignment vertical="center"/>
      <protection/>
    </xf>
    <xf numFmtId="0" fontId="0" fillId="0" borderId="18" xfId="0" applyBorder="1" applyAlignment="1" applyProtection="1">
      <alignment vertical="center"/>
      <protection/>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0" fillId="0" borderId="55" xfId="0" applyBorder="1" applyAlignment="1" applyProtection="1">
      <alignment vertical="center"/>
      <protection/>
    </xf>
    <xf numFmtId="0" fontId="79" fillId="0" borderId="15" xfId="0" applyFont="1" applyBorder="1" applyAlignment="1" applyProtection="1">
      <alignment horizontal="center" vertical="center"/>
      <protection/>
    </xf>
    <xf numFmtId="0" fontId="80" fillId="0" borderId="47" xfId="0" applyFont="1" applyBorder="1" applyAlignment="1" applyProtection="1">
      <alignment horizontal="center" vertical="center"/>
      <protection/>
    </xf>
    <xf numFmtId="0" fontId="80" fillId="35" borderId="48" xfId="0" applyFont="1" applyFill="1" applyBorder="1" applyAlignment="1" applyProtection="1">
      <alignment horizontal="center" vertical="center"/>
      <protection/>
    </xf>
    <xf numFmtId="0" fontId="80" fillId="0" borderId="48" xfId="0" applyFont="1" applyBorder="1" applyAlignment="1" applyProtection="1">
      <alignment horizontal="center" vertical="center"/>
      <protection/>
    </xf>
    <xf numFmtId="0" fontId="80" fillId="0" borderId="52" xfId="0" applyFont="1" applyBorder="1" applyAlignment="1" applyProtection="1">
      <alignment horizontal="center" vertical="center"/>
      <protection/>
    </xf>
    <xf numFmtId="0" fontId="80" fillId="0" borderId="26" xfId="0" applyFont="1" applyBorder="1" applyAlignment="1" applyProtection="1">
      <alignment horizontal="center" vertical="center"/>
      <protection/>
    </xf>
    <xf numFmtId="0" fontId="80" fillId="35" borderId="16" xfId="0" applyFont="1" applyFill="1" applyBorder="1" applyAlignment="1" applyProtection="1">
      <alignment horizontal="center" vertical="center"/>
      <protection/>
    </xf>
    <xf numFmtId="0" fontId="80" fillId="0" borderId="16" xfId="0" applyFont="1" applyBorder="1" applyAlignment="1" applyProtection="1">
      <alignment horizontal="center" vertical="center"/>
      <protection/>
    </xf>
    <xf numFmtId="0" fontId="80" fillId="0" borderId="15" xfId="0" applyFont="1" applyBorder="1" applyAlignment="1" applyProtection="1">
      <alignment horizontal="center" vertical="center"/>
      <protection/>
    </xf>
    <xf numFmtId="0" fontId="0" fillId="0" borderId="56"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22" xfId="0" applyBorder="1" applyAlignment="1" applyProtection="1">
      <alignment vertical="center"/>
      <protection/>
    </xf>
    <xf numFmtId="0" fontId="80" fillId="0" borderId="57" xfId="0" applyFont="1" applyBorder="1" applyAlignment="1" applyProtection="1">
      <alignment horizontal="center" vertical="center"/>
      <protection/>
    </xf>
    <xf numFmtId="0" fontId="80" fillId="35" borderId="58" xfId="0" applyFont="1" applyFill="1" applyBorder="1" applyAlignment="1" applyProtection="1">
      <alignment horizontal="center" vertical="center"/>
      <protection/>
    </xf>
    <xf numFmtId="0" fontId="80" fillId="0" borderId="58" xfId="0" applyFont="1" applyBorder="1" applyAlignment="1" applyProtection="1">
      <alignment horizontal="center" vertical="center"/>
      <protection/>
    </xf>
    <xf numFmtId="0" fontId="80" fillId="0" borderId="59" xfId="0" applyFont="1" applyBorder="1" applyAlignment="1" applyProtection="1">
      <alignment horizontal="center" vertical="center"/>
      <protection/>
    </xf>
    <xf numFmtId="0" fontId="0" fillId="0" borderId="58" xfId="0" applyBorder="1" applyAlignment="1" applyProtection="1">
      <alignment vertical="center"/>
      <protection/>
    </xf>
    <xf numFmtId="0" fontId="80" fillId="0" borderId="34" xfId="0" applyFont="1" applyBorder="1" applyAlignment="1" applyProtection="1">
      <alignment vertical="center"/>
      <protection/>
    </xf>
    <xf numFmtId="0" fontId="80" fillId="0" borderId="33" xfId="0" applyFont="1" applyBorder="1" applyAlignment="1" applyProtection="1">
      <alignment vertical="center"/>
      <protection/>
    </xf>
    <xf numFmtId="0" fontId="80" fillId="0" borderId="37" xfId="0" applyFont="1" applyBorder="1" applyAlignment="1" applyProtection="1">
      <alignment vertical="center"/>
      <protection/>
    </xf>
    <xf numFmtId="0" fontId="80" fillId="0" borderId="0" xfId="0" applyFont="1" applyBorder="1" applyAlignment="1" applyProtection="1">
      <alignment vertical="center"/>
      <protection/>
    </xf>
    <xf numFmtId="0" fontId="80" fillId="0" borderId="30" xfId="0" applyFont="1" applyBorder="1" applyAlignment="1" applyProtection="1">
      <alignment vertical="center"/>
      <protection/>
    </xf>
    <xf numFmtId="0" fontId="78" fillId="0" borderId="31" xfId="0" applyFont="1" applyBorder="1" applyAlignment="1">
      <alignment horizontal="distributed" vertical="center" shrinkToFit="1"/>
    </xf>
    <xf numFmtId="0" fontId="7" fillId="0" borderId="18" xfId="0" applyFont="1" applyBorder="1" applyAlignment="1">
      <alignment horizontal="center" vertical="center" shrinkToFit="1"/>
    </xf>
    <xf numFmtId="0" fontId="7" fillId="0" borderId="22" xfId="0" applyFont="1" applyBorder="1" applyAlignment="1">
      <alignment horizontal="center" vertical="center" shrinkToFit="1"/>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20" fillId="0" borderId="15" xfId="0" applyFont="1" applyBorder="1" applyAlignment="1">
      <alignment horizontal="center" vertical="center" shrinkToFit="1"/>
    </xf>
    <xf numFmtId="0" fontId="20" fillId="0" borderId="59" xfId="0" applyFont="1" applyBorder="1" applyAlignment="1">
      <alignment horizontal="center" vertical="center" shrinkToFit="1"/>
    </xf>
    <xf numFmtId="0" fontId="20" fillId="0" borderId="19"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19" xfId="0" applyFont="1" applyBorder="1" applyAlignment="1">
      <alignment horizontal="center" vertical="center" shrinkToFit="1"/>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shrinkToFit="1"/>
      <protection locked="0"/>
    </xf>
    <xf numFmtId="0" fontId="0" fillId="33" borderId="10" xfId="0" applyFill="1" applyBorder="1" applyAlignment="1" applyProtection="1">
      <alignment vertical="center"/>
      <protection locked="0"/>
    </xf>
    <xf numFmtId="0" fontId="0" fillId="36" borderId="58" xfId="0" applyFill="1" applyBorder="1" applyAlignment="1" applyProtection="1">
      <alignment vertical="center"/>
      <protection locked="0"/>
    </xf>
    <xf numFmtId="0" fontId="0" fillId="36" borderId="16" xfId="0" applyFill="1" applyBorder="1" applyAlignment="1" applyProtection="1">
      <alignment vertical="center"/>
      <protection locked="0"/>
    </xf>
    <xf numFmtId="0" fontId="1" fillId="0" borderId="0" xfId="0" applyFont="1" applyAlignment="1" applyProtection="1">
      <alignment horizontal="center" vertical="center"/>
      <protection/>
    </xf>
    <xf numFmtId="0" fontId="0" fillId="0" borderId="10" xfId="0" applyBorder="1" applyAlignment="1" applyProtection="1">
      <alignment vertical="center"/>
      <protection locked="0"/>
    </xf>
    <xf numFmtId="0" fontId="7" fillId="0" borderId="38"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0" xfId="0" applyFont="1" applyBorder="1" applyAlignment="1">
      <alignment horizontal="distributed" vertical="center" shrinkToFit="1"/>
    </xf>
    <xf numFmtId="0" fontId="7" fillId="0" borderId="39" xfId="0" applyFont="1" applyBorder="1" applyAlignment="1">
      <alignment horizontal="center" vertical="center" shrinkToFit="1"/>
    </xf>
    <xf numFmtId="0" fontId="7" fillId="0" borderId="31" xfId="0" applyFont="1" applyBorder="1" applyAlignment="1">
      <alignment horizontal="center" vertical="center" shrinkToFit="1"/>
    </xf>
    <xf numFmtId="0" fontId="0" fillId="0" borderId="60" xfId="0" applyBorder="1" applyAlignment="1">
      <alignment horizontal="center" vertical="center" shrinkToFit="1"/>
    </xf>
    <xf numFmtId="0" fontId="0" fillId="0" borderId="43" xfId="0" applyBorder="1" applyAlignment="1">
      <alignment horizontal="center" vertical="center" shrinkToFit="1"/>
    </xf>
    <xf numFmtId="0" fontId="0" fillId="0" borderId="61" xfId="0" applyBorder="1" applyAlignment="1">
      <alignment horizontal="center" vertical="center" shrinkToFit="1"/>
    </xf>
    <xf numFmtId="0" fontId="7" fillId="0" borderId="60"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61" xfId="0" applyFont="1" applyBorder="1" applyAlignment="1">
      <alignment horizontal="center" vertical="center" shrinkToFit="1"/>
    </xf>
    <xf numFmtId="0" fontId="0" fillId="0" borderId="16" xfId="0" applyBorder="1" applyAlignment="1">
      <alignment horizontal="center" vertical="center" shrinkToFit="1"/>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0" fillId="0" borderId="59" xfId="0" applyBorder="1" applyAlignment="1">
      <alignment horizontal="center" vertical="center" shrinkToFit="1"/>
    </xf>
    <xf numFmtId="0" fontId="0" fillId="0" borderId="62" xfId="0" applyBorder="1" applyAlignment="1">
      <alignment horizontal="center" vertical="center" shrinkToFit="1"/>
    </xf>
    <xf numFmtId="0" fontId="0" fillId="0" borderId="19" xfId="0"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0" fillId="0" borderId="0" xfId="0" applyFill="1" applyBorder="1" applyAlignment="1" applyProtection="1">
      <alignment horizontal="left" vertical="center"/>
      <protection/>
    </xf>
    <xf numFmtId="0" fontId="0" fillId="0" borderId="63" xfId="0" applyFill="1" applyBorder="1" applyAlignment="1" applyProtection="1">
      <alignment horizontal="center" vertical="center"/>
      <protection/>
    </xf>
    <xf numFmtId="0" fontId="75" fillId="0" borderId="64" xfId="0" applyFont="1" applyFill="1" applyBorder="1" applyAlignment="1" applyProtection="1">
      <alignment horizontal="left" vertical="center"/>
      <protection/>
    </xf>
    <xf numFmtId="0" fontId="0" fillId="0" borderId="65" xfId="0" applyFill="1" applyBorder="1" applyAlignment="1" applyProtection="1">
      <alignment vertical="center"/>
      <protection/>
    </xf>
    <xf numFmtId="0" fontId="0" fillId="0" borderId="66" xfId="0" applyFill="1" applyBorder="1" applyAlignment="1" applyProtection="1">
      <alignment horizontal="left" vertical="center"/>
      <protection/>
    </xf>
    <xf numFmtId="0" fontId="0" fillId="0" borderId="67" xfId="0" applyFill="1" applyBorder="1" applyAlignment="1" applyProtection="1">
      <alignment horizontal="left" vertical="center"/>
      <protection/>
    </xf>
    <xf numFmtId="0" fontId="0" fillId="0" borderId="68" xfId="0" applyFill="1" applyBorder="1" applyAlignment="1" applyProtection="1">
      <alignment horizontal="left" vertical="center"/>
      <protection/>
    </xf>
    <xf numFmtId="0" fontId="4" fillId="0" borderId="23" xfId="0" applyFont="1" applyBorder="1" applyAlignment="1" applyProtection="1">
      <alignment horizontal="centerContinuous" vertical="center"/>
      <protection/>
    </xf>
    <xf numFmtId="0" fontId="4" fillId="0" borderId="21" xfId="0" applyFont="1" applyBorder="1" applyAlignment="1" applyProtection="1">
      <alignment horizontal="centerContinuous" vertical="center"/>
      <protection/>
    </xf>
    <xf numFmtId="0" fontId="4" fillId="0" borderId="17" xfId="0" applyFont="1" applyBorder="1" applyAlignment="1" applyProtection="1">
      <alignment horizontal="centerContinuous" vertical="center"/>
      <protection/>
    </xf>
    <xf numFmtId="0" fontId="4" fillId="0" borderId="60" xfId="0" applyFont="1" applyBorder="1" applyAlignment="1" applyProtection="1">
      <alignment horizontal="centerContinuous" vertical="center"/>
      <protection/>
    </xf>
    <xf numFmtId="0" fontId="4" fillId="0" borderId="40" xfId="0" applyFont="1" applyBorder="1" applyAlignment="1" applyProtection="1">
      <alignment horizontal="centerContinuous" vertical="center"/>
      <protection/>
    </xf>
    <xf numFmtId="0" fontId="4" fillId="0" borderId="21" xfId="0" applyFont="1" applyBorder="1" applyAlignment="1" applyProtection="1">
      <alignment horizontal="centerContinuous" vertical="center" shrinkToFit="1"/>
      <protection/>
    </xf>
    <xf numFmtId="0" fontId="4" fillId="0" borderId="43" xfId="0" applyFont="1" applyBorder="1" applyAlignment="1" applyProtection="1">
      <alignment horizontal="centerContinuous" vertical="center" shrinkToFit="1"/>
      <protection/>
    </xf>
    <xf numFmtId="0" fontId="4" fillId="0" borderId="61" xfId="0" applyFont="1" applyBorder="1" applyAlignment="1" applyProtection="1">
      <alignment horizontal="centerContinuous" vertical="center" shrinkToFit="1"/>
      <protection/>
    </xf>
    <xf numFmtId="176" fontId="4" fillId="37" borderId="17" xfId="0" applyNumberFormat="1" applyFont="1" applyFill="1" applyBorder="1" applyAlignment="1" applyProtection="1">
      <alignment horizontal="centerContinuous" vertical="center"/>
      <protection/>
    </xf>
    <xf numFmtId="176" fontId="4" fillId="37" borderId="21" xfId="0" applyNumberFormat="1" applyFont="1" applyFill="1" applyBorder="1" applyAlignment="1" applyProtection="1">
      <alignment horizontal="centerContinuous" vertical="center"/>
      <protection/>
    </xf>
    <xf numFmtId="49" fontId="0" fillId="0" borderId="0" xfId="0" applyNumberFormat="1" applyAlignment="1">
      <alignment vertical="center"/>
    </xf>
    <xf numFmtId="176" fontId="4" fillId="37" borderId="18" xfId="0" applyNumberFormat="1" applyFont="1" applyFill="1" applyBorder="1" applyAlignment="1" applyProtection="1">
      <alignment horizontal="centerContinuous" vertical="center"/>
      <protection locked="0"/>
    </xf>
    <xf numFmtId="176" fontId="4" fillId="37" borderId="22" xfId="0" applyNumberFormat="1" applyFont="1" applyFill="1" applyBorder="1" applyAlignment="1" applyProtection="1">
      <alignment horizontal="centerContinuous" vertical="center"/>
      <protection locked="0"/>
    </xf>
    <xf numFmtId="0" fontId="4" fillId="0" borderId="24" xfId="0" applyFont="1" applyBorder="1" applyAlignment="1" applyProtection="1">
      <alignment horizontal="centerContinuous" vertical="center"/>
      <protection locked="0"/>
    </xf>
    <xf numFmtId="0" fontId="4" fillId="0" borderId="25" xfId="0" applyFont="1" applyBorder="1" applyAlignment="1" applyProtection="1">
      <alignment horizontal="centerContinuous" vertical="center"/>
      <protection locked="0"/>
    </xf>
    <xf numFmtId="0" fontId="10" fillId="0" borderId="11" xfId="0" applyFont="1" applyFill="1" applyBorder="1" applyAlignment="1" applyProtection="1">
      <alignment horizontal="center" vertical="center"/>
      <protection locked="0"/>
    </xf>
    <xf numFmtId="0" fontId="1" fillId="0" borderId="0" xfId="0" applyFont="1" applyFill="1" applyAlignment="1" applyProtection="1">
      <alignment horizontal="right" vertical="center"/>
      <protection/>
    </xf>
    <xf numFmtId="0" fontId="1" fillId="0" borderId="0" xfId="0" applyFont="1" applyFill="1" applyAlignment="1" applyProtection="1">
      <alignment horizontal="centerContinuous"/>
      <protection/>
    </xf>
    <xf numFmtId="0" fontId="4" fillId="0" borderId="24" xfId="0" applyFont="1" applyFill="1" applyBorder="1" applyAlignment="1" applyProtection="1">
      <alignment horizontal="centerContinuous" vertical="center"/>
      <protection locked="0"/>
    </xf>
    <xf numFmtId="0" fontId="4" fillId="0" borderId="22" xfId="0" applyFont="1" applyFill="1" applyBorder="1" applyAlignment="1" applyProtection="1">
      <alignment horizontal="centerContinuous" vertical="center"/>
      <protection/>
    </xf>
    <xf numFmtId="0" fontId="3" fillId="0" borderId="13" xfId="0" applyFont="1" applyFill="1" applyBorder="1" applyAlignment="1" applyProtection="1">
      <alignment horizontal="center" vertical="center"/>
      <protection/>
    </xf>
    <xf numFmtId="176" fontId="4" fillId="0" borderId="16" xfId="0" applyNumberFormat="1" applyFont="1" applyFill="1"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ont="1" applyAlignment="1">
      <alignment vertical="center"/>
    </xf>
    <xf numFmtId="176" fontId="4" fillId="0" borderId="20" xfId="0" applyNumberFormat="1" applyFont="1" applyFill="1" applyBorder="1" applyAlignment="1" applyProtection="1">
      <alignment horizontal="center" vertical="center"/>
      <protection locked="0"/>
    </xf>
    <xf numFmtId="0" fontId="14" fillId="0" borderId="36" xfId="0" applyFont="1" applyBorder="1" applyAlignment="1">
      <alignment horizontal="left" vertical="top" wrapText="1"/>
    </xf>
    <xf numFmtId="0" fontId="14" fillId="0" borderId="30" xfId="0" applyFont="1" applyBorder="1" applyAlignment="1">
      <alignment horizontal="left" vertical="top"/>
    </xf>
    <xf numFmtId="0" fontId="14" fillId="0" borderId="31" xfId="0" applyFont="1" applyBorder="1" applyAlignment="1">
      <alignment horizontal="left" vertical="top"/>
    </xf>
    <xf numFmtId="0" fontId="14" fillId="0" borderId="63" xfId="0" applyFont="1" applyBorder="1" applyAlignment="1">
      <alignment horizontal="left" vertical="top"/>
    </xf>
    <xf numFmtId="0" fontId="14" fillId="0" borderId="0" xfId="0" applyFont="1" applyBorder="1" applyAlignment="1">
      <alignment horizontal="left" vertical="top"/>
    </xf>
    <xf numFmtId="0" fontId="14" fillId="0" borderId="32" xfId="0" applyFont="1" applyBorder="1" applyAlignment="1">
      <alignment horizontal="left" vertical="top"/>
    </xf>
    <xf numFmtId="0" fontId="14" fillId="0" borderId="37" xfId="0" applyFont="1" applyBorder="1" applyAlignment="1">
      <alignment horizontal="left" vertical="top"/>
    </xf>
    <xf numFmtId="0" fontId="14" fillId="0" borderId="33" xfId="0" applyFont="1" applyBorder="1" applyAlignment="1">
      <alignment horizontal="left" vertical="top"/>
    </xf>
    <xf numFmtId="0" fontId="14" fillId="0" borderId="34" xfId="0" applyFont="1" applyBorder="1" applyAlignment="1">
      <alignment horizontal="left" vertical="top"/>
    </xf>
    <xf numFmtId="0" fontId="0" fillId="0" borderId="0" xfId="0"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60" xfId="0" applyBorder="1" applyAlignment="1">
      <alignment horizontal="center" vertical="center"/>
    </xf>
    <xf numFmtId="0" fontId="0" fillId="0" borderId="18" xfId="0" applyBorder="1" applyAlignment="1">
      <alignment horizontal="center" vertical="center"/>
    </xf>
    <xf numFmtId="0" fontId="0" fillId="0" borderId="69"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48"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0" fillId="36" borderId="17" xfId="0" applyFill="1" applyBorder="1" applyAlignment="1" applyProtection="1">
      <alignment horizontal="center" vertical="center"/>
      <protection locked="0"/>
    </xf>
    <xf numFmtId="0" fontId="0" fillId="36" borderId="60" xfId="0" applyFill="1" applyBorder="1" applyAlignment="1" applyProtection="1">
      <alignment horizontal="center" vertical="center"/>
      <protection locked="0"/>
    </xf>
    <xf numFmtId="0" fontId="0" fillId="36" borderId="40" xfId="0" applyFill="1" applyBorder="1" applyAlignment="1" applyProtection="1">
      <alignment horizontal="center" vertical="center"/>
      <protection locked="0"/>
    </xf>
    <xf numFmtId="0" fontId="0" fillId="0" borderId="72" xfId="0" applyBorder="1" applyAlignment="1">
      <alignment horizontal="center" vertical="center"/>
    </xf>
    <xf numFmtId="0" fontId="0" fillId="0" borderId="43" xfId="0" applyBorder="1" applyAlignment="1">
      <alignment horizontal="center" vertical="center"/>
    </xf>
    <xf numFmtId="0" fontId="0" fillId="0" borderId="22" xfId="0" applyBorder="1" applyAlignment="1">
      <alignment horizontal="center" vertical="center"/>
    </xf>
    <xf numFmtId="0" fontId="0" fillId="36" borderId="21" xfId="0" applyFill="1" applyBorder="1" applyAlignment="1" applyProtection="1">
      <alignment horizontal="center" vertical="center"/>
      <protection locked="0"/>
    </xf>
    <xf numFmtId="0" fontId="0" fillId="36" borderId="43" xfId="0" applyFill="1" applyBorder="1" applyAlignment="1" applyProtection="1">
      <alignment horizontal="center" vertical="center"/>
      <protection locked="0"/>
    </xf>
    <xf numFmtId="0" fontId="0" fillId="36" borderId="61" xfId="0" applyFill="1" applyBorder="1" applyAlignment="1" applyProtection="1">
      <alignment horizontal="center" vertical="center"/>
      <protection locked="0"/>
    </xf>
    <xf numFmtId="0" fontId="0" fillId="36" borderId="36" xfId="0" applyFill="1" applyBorder="1" applyAlignment="1" applyProtection="1">
      <alignment horizontal="center" vertical="center" wrapText="1"/>
      <protection locked="0"/>
    </xf>
    <xf numFmtId="0" fontId="0" fillId="36" borderId="30" xfId="0" applyFill="1" applyBorder="1" applyAlignment="1" applyProtection="1">
      <alignment horizontal="center" vertical="center"/>
      <protection locked="0"/>
    </xf>
    <xf numFmtId="0" fontId="0" fillId="36" borderId="31" xfId="0" applyFill="1" applyBorder="1" applyAlignment="1" applyProtection="1">
      <alignment horizontal="center" vertical="center"/>
      <protection locked="0"/>
    </xf>
    <xf numFmtId="0" fontId="0" fillId="36" borderId="63" xfId="0" applyFill="1" applyBorder="1" applyAlignment="1" applyProtection="1">
      <alignment horizontal="center" vertical="center"/>
      <protection locked="0"/>
    </xf>
    <xf numFmtId="0" fontId="0" fillId="36" borderId="0" xfId="0" applyFill="1" applyBorder="1" applyAlignment="1" applyProtection="1">
      <alignment horizontal="center" vertical="center"/>
      <protection locked="0"/>
    </xf>
    <xf numFmtId="0" fontId="0" fillId="36" borderId="32" xfId="0" applyFill="1" applyBorder="1" applyAlignment="1" applyProtection="1">
      <alignment horizontal="center" vertical="center"/>
      <protection locked="0"/>
    </xf>
    <xf numFmtId="0" fontId="0" fillId="36" borderId="37" xfId="0" applyFill="1" applyBorder="1" applyAlignment="1" applyProtection="1">
      <alignment horizontal="center" vertical="center"/>
      <protection locked="0"/>
    </xf>
    <xf numFmtId="0" fontId="0" fillId="36" borderId="33" xfId="0" applyFill="1" applyBorder="1" applyAlignment="1" applyProtection="1">
      <alignment horizontal="center" vertical="center"/>
      <protection locked="0"/>
    </xf>
    <xf numFmtId="0" fontId="0" fillId="36" borderId="34" xfId="0" applyFill="1" applyBorder="1" applyAlignment="1" applyProtection="1">
      <alignment horizontal="center" vertical="center"/>
      <protection locked="0"/>
    </xf>
    <xf numFmtId="0" fontId="56" fillId="36" borderId="63" xfId="0" applyFont="1" applyFill="1" applyBorder="1" applyAlignment="1" applyProtection="1">
      <alignment horizontal="center" vertical="center" wrapText="1"/>
      <protection locked="0"/>
    </xf>
    <xf numFmtId="0" fontId="56" fillId="36" borderId="0" xfId="0" applyFont="1" applyFill="1" applyBorder="1" applyAlignment="1" applyProtection="1">
      <alignment horizontal="center" vertical="center" wrapText="1"/>
      <protection locked="0"/>
    </xf>
    <xf numFmtId="0" fontId="56" fillId="36" borderId="32" xfId="0" applyFont="1" applyFill="1" applyBorder="1" applyAlignment="1" applyProtection="1">
      <alignment horizontal="center" vertical="center" wrapText="1"/>
      <protection locked="0"/>
    </xf>
    <xf numFmtId="0" fontId="56" fillId="36" borderId="37" xfId="0" applyFont="1" applyFill="1" applyBorder="1" applyAlignment="1" applyProtection="1">
      <alignment horizontal="center" vertical="center" wrapText="1"/>
      <protection locked="0"/>
    </xf>
    <xf numFmtId="0" fontId="56" fillId="36" borderId="33" xfId="0" applyFont="1" applyFill="1" applyBorder="1" applyAlignment="1" applyProtection="1">
      <alignment horizontal="center" vertical="center" wrapText="1"/>
      <protection locked="0"/>
    </xf>
    <xf numFmtId="0" fontId="56" fillId="36" borderId="34" xfId="0" applyFont="1" applyFill="1" applyBorder="1" applyAlignment="1" applyProtection="1">
      <alignment horizontal="center" vertical="center" wrapText="1"/>
      <protection locked="0"/>
    </xf>
    <xf numFmtId="0" fontId="0" fillId="38" borderId="36" xfId="0" applyFill="1" applyBorder="1" applyAlignment="1">
      <alignment horizontal="left" vertical="center"/>
    </xf>
    <xf numFmtId="0" fontId="0" fillId="38" borderId="30" xfId="0" applyFill="1" applyBorder="1" applyAlignment="1">
      <alignment horizontal="left" vertical="center"/>
    </xf>
    <xf numFmtId="0" fontId="0" fillId="38" borderId="31" xfId="0" applyFill="1" applyBorder="1" applyAlignment="1">
      <alignment horizontal="left" vertical="center"/>
    </xf>
    <xf numFmtId="0" fontId="0" fillId="38" borderId="37" xfId="0" applyFill="1" applyBorder="1" applyAlignment="1">
      <alignment horizontal="left" vertical="center"/>
    </xf>
    <xf numFmtId="0" fontId="0" fillId="38" borderId="33" xfId="0" applyFill="1" applyBorder="1" applyAlignment="1">
      <alignment horizontal="left" vertical="center"/>
    </xf>
    <xf numFmtId="0" fontId="0" fillId="38" borderId="34" xfId="0" applyFill="1" applyBorder="1" applyAlignment="1">
      <alignment horizontal="left" vertical="center"/>
    </xf>
    <xf numFmtId="0" fontId="0" fillId="38" borderId="64" xfId="0" applyFill="1" applyBorder="1" applyAlignment="1">
      <alignment vertical="center"/>
    </xf>
    <xf numFmtId="0" fontId="0" fillId="38" borderId="35" xfId="0" applyFill="1" applyBorder="1" applyAlignment="1">
      <alignment vertical="center"/>
    </xf>
    <xf numFmtId="0" fontId="0" fillId="38" borderId="73" xfId="0" applyFill="1" applyBorder="1" applyAlignment="1">
      <alignment vertical="center"/>
    </xf>
    <xf numFmtId="0" fontId="77" fillId="0" borderId="30" xfId="0" applyFont="1" applyBorder="1" applyAlignment="1">
      <alignment horizontal="distributed" vertical="center"/>
    </xf>
    <xf numFmtId="0" fontId="77" fillId="0" borderId="33" xfId="0" applyFont="1" applyBorder="1" applyAlignment="1">
      <alignment horizontal="distributed" vertical="center"/>
    </xf>
    <xf numFmtId="0" fontId="0" fillId="0" borderId="7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75" xfId="0" applyBorder="1" applyAlignment="1">
      <alignment horizontal="center" vertical="center"/>
    </xf>
    <xf numFmtId="0" fontId="0" fillId="0" borderId="40" xfId="0" applyBorder="1" applyAlignment="1">
      <alignment horizontal="center" vertical="center"/>
    </xf>
    <xf numFmtId="0" fontId="0" fillId="0" borderId="71" xfId="0" applyBorder="1" applyAlignment="1">
      <alignment horizontal="center" vertical="center" shrinkToFit="1"/>
    </xf>
    <xf numFmtId="0" fontId="0" fillId="0" borderId="60" xfId="0" applyBorder="1" applyAlignment="1">
      <alignment horizontal="center" vertical="center" shrinkToFit="1"/>
    </xf>
    <xf numFmtId="0" fontId="0" fillId="0" borderId="40" xfId="0" applyBorder="1" applyAlignment="1">
      <alignment horizontal="center" vertical="center" shrinkToFit="1"/>
    </xf>
    <xf numFmtId="0" fontId="0" fillId="36" borderId="71" xfId="0" applyFill="1" applyBorder="1" applyAlignment="1" applyProtection="1">
      <alignment horizontal="center" vertical="center" shrinkToFit="1"/>
      <protection locked="0"/>
    </xf>
    <xf numFmtId="0" fontId="0" fillId="36" borderId="60" xfId="0" applyFill="1" applyBorder="1" applyAlignment="1" applyProtection="1">
      <alignment horizontal="center" vertical="center" shrinkToFit="1"/>
      <protection locked="0"/>
    </xf>
    <xf numFmtId="0" fontId="0" fillId="36" borderId="40" xfId="0" applyFill="1" applyBorder="1" applyAlignment="1" applyProtection="1">
      <alignment horizontal="center" vertical="center" shrinkToFit="1"/>
      <protection locked="0"/>
    </xf>
    <xf numFmtId="0" fontId="0" fillId="0" borderId="72" xfId="0" applyBorder="1" applyAlignment="1">
      <alignment horizontal="center" vertical="center" shrinkToFit="1"/>
    </xf>
    <xf numFmtId="0" fontId="0" fillId="0" borderId="43" xfId="0" applyBorder="1" applyAlignment="1">
      <alignment horizontal="center" vertical="center" shrinkToFit="1"/>
    </xf>
    <xf numFmtId="0" fontId="0" fillId="0" borderId="61" xfId="0" applyBorder="1" applyAlignment="1">
      <alignment horizontal="center" vertical="center" shrinkToFit="1"/>
    </xf>
    <xf numFmtId="0" fontId="0" fillId="36" borderId="72" xfId="0" applyFill="1" applyBorder="1" applyAlignment="1" applyProtection="1">
      <alignment horizontal="center" vertical="center" shrinkToFit="1"/>
      <protection locked="0"/>
    </xf>
    <xf numFmtId="0" fontId="0" fillId="36" borderId="43" xfId="0" applyFill="1" applyBorder="1" applyAlignment="1" applyProtection="1">
      <alignment horizontal="center" vertical="center" shrinkToFit="1"/>
      <protection locked="0"/>
    </xf>
    <xf numFmtId="0" fontId="0" fillId="36" borderId="61" xfId="0" applyFill="1" applyBorder="1" applyAlignment="1" applyProtection="1">
      <alignment horizontal="center" vertical="center" shrinkToFit="1"/>
      <protection locked="0"/>
    </xf>
    <xf numFmtId="0" fontId="0" fillId="0" borderId="74" xfId="0" applyBorder="1" applyAlignment="1">
      <alignment horizontal="center" vertical="center" shrinkToFit="1"/>
    </xf>
    <xf numFmtId="0" fontId="0" fillId="0" borderId="2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7" fillId="0" borderId="74"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7" fillId="36" borderId="71" xfId="0" applyFont="1" applyFill="1" applyBorder="1" applyAlignment="1" applyProtection="1">
      <alignment horizontal="center" vertical="center" shrinkToFit="1"/>
      <protection locked="0"/>
    </xf>
    <xf numFmtId="0" fontId="7" fillId="36" borderId="60" xfId="0" applyFont="1" applyFill="1" applyBorder="1" applyAlignment="1" applyProtection="1">
      <alignment horizontal="center" vertical="center" shrinkToFit="1"/>
      <protection locked="0"/>
    </xf>
    <xf numFmtId="0" fontId="7" fillId="36" borderId="40" xfId="0" applyFont="1" applyFill="1" applyBorder="1" applyAlignment="1" applyProtection="1">
      <alignment horizontal="center" vertical="center" shrinkToFit="1"/>
      <protection locked="0"/>
    </xf>
    <xf numFmtId="0" fontId="0" fillId="36" borderId="30" xfId="0" applyFill="1" applyBorder="1" applyAlignment="1" applyProtection="1">
      <alignment horizontal="center" vertical="center" wrapText="1"/>
      <protection locked="0"/>
    </xf>
    <xf numFmtId="0" fontId="0" fillId="36" borderId="31" xfId="0" applyFill="1" applyBorder="1" applyAlignment="1" applyProtection="1">
      <alignment horizontal="center" vertical="center" wrapText="1"/>
      <protection locked="0"/>
    </xf>
    <xf numFmtId="0" fontId="0" fillId="36" borderId="63" xfId="0" applyFill="1" applyBorder="1" applyAlignment="1" applyProtection="1">
      <alignment horizontal="center" vertical="center" wrapText="1"/>
      <protection locked="0"/>
    </xf>
    <xf numFmtId="0" fontId="0" fillId="36" borderId="0" xfId="0" applyFill="1" applyBorder="1" applyAlignment="1" applyProtection="1">
      <alignment horizontal="center" vertical="center" wrapText="1"/>
      <protection locked="0"/>
    </xf>
    <xf numFmtId="0" fontId="0" fillId="36" borderId="32" xfId="0" applyFill="1" applyBorder="1" applyAlignment="1" applyProtection="1">
      <alignment horizontal="center" vertical="center" wrapText="1"/>
      <protection locked="0"/>
    </xf>
    <xf numFmtId="0" fontId="56" fillId="36" borderId="36" xfId="0" applyFont="1" applyFill="1" applyBorder="1" applyAlignment="1" applyProtection="1">
      <alignment horizontal="center" vertical="center" wrapText="1"/>
      <protection locked="0"/>
    </xf>
    <xf numFmtId="0" fontId="56" fillId="36" borderId="30" xfId="0" applyFont="1" applyFill="1" applyBorder="1" applyAlignment="1" applyProtection="1">
      <alignment horizontal="center" vertical="center" wrapText="1"/>
      <protection locked="0"/>
    </xf>
    <xf numFmtId="0" fontId="56" fillId="36" borderId="31" xfId="0" applyFont="1" applyFill="1" applyBorder="1" applyAlignment="1" applyProtection="1">
      <alignment horizontal="center" vertical="center" wrapText="1"/>
      <protection locked="0"/>
    </xf>
    <xf numFmtId="0" fontId="7" fillId="0" borderId="7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61" xfId="0" applyFont="1" applyBorder="1" applyAlignment="1">
      <alignment horizontal="center" vertical="center" shrinkToFit="1"/>
    </xf>
    <xf numFmtId="0" fontId="7" fillId="36" borderId="72" xfId="0" applyFont="1" applyFill="1" applyBorder="1" applyAlignment="1" applyProtection="1">
      <alignment horizontal="center" vertical="center" shrinkToFit="1"/>
      <protection locked="0"/>
    </xf>
    <xf numFmtId="0" fontId="7" fillId="36" borderId="43" xfId="0" applyFont="1" applyFill="1" applyBorder="1" applyAlignment="1" applyProtection="1">
      <alignment horizontal="center" vertical="center" shrinkToFit="1"/>
      <protection locked="0"/>
    </xf>
    <xf numFmtId="0" fontId="7" fillId="36" borderId="61" xfId="0" applyFont="1" applyFill="1" applyBorder="1" applyAlignment="1" applyProtection="1">
      <alignment horizontal="center" vertical="center" shrinkToFit="1"/>
      <protection locked="0"/>
    </xf>
    <xf numFmtId="0" fontId="7" fillId="38" borderId="64" xfId="0" applyFont="1" applyFill="1" applyBorder="1" applyAlignment="1">
      <alignment horizontal="center" vertical="center"/>
    </xf>
    <xf numFmtId="0" fontId="7" fillId="38" borderId="35" xfId="0" applyFont="1" applyFill="1" applyBorder="1" applyAlignment="1">
      <alignment horizontal="center" vertical="center"/>
    </xf>
    <xf numFmtId="0" fontId="7" fillId="38" borderId="73" xfId="0" applyFont="1" applyFill="1" applyBorder="1" applyAlignment="1">
      <alignment horizontal="center" vertical="center"/>
    </xf>
    <xf numFmtId="176" fontId="4" fillId="0" borderId="16" xfId="0" applyNumberFormat="1" applyFont="1" applyBorder="1" applyAlignment="1" applyProtection="1">
      <alignment horizontal="center" vertical="center"/>
      <protection/>
    </xf>
    <xf numFmtId="0" fontId="0" fillId="0" borderId="0" xfId="0" applyAlignment="1" applyProtection="1">
      <alignment horizontal="left" vertical="center" wrapText="1"/>
      <protection locked="0"/>
    </xf>
    <xf numFmtId="0" fontId="4" fillId="0" borderId="16"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1" fillId="0" borderId="0" xfId="0" applyFont="1" applyAlignment="1" applyProtection="1">
      <alignment horizontal="left" vertical="center"/>
      <protection/>
    </xf>
    <xf numFmtId="0" fontId="9" fillId="0" borderId="0" xfId="0" applyFont="1" applyAlignment="1" applyProtection="1">
      <alignment horizontal="center" vertical="center"/>
      <protection/>
    </xf>
    <xf numFmtId="0" fontId="9" fillId="0" borderId="0" xfId="0" applyFont="1" applyAlignment="1" applyProtection="1">
      <alignment horizontal="center" vertical="center"/>
      <protection locked="0"/>
    </xf>
    <xf numFmtId="0" fontId="9" fillId="0" borderId="33"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0" fillId="36" borderId="37" xfId="0" applyFill="1" applyBorder="1" applyAlignment="1" applyProtection="1">
      <alignment horizontal="center" vertical="center" wrapText="1"/>
      <protection locked="0"/>
    </xf>
    <xf numFmtId="0" fontId="0" fillId="36" borderId="33" xfId="0" applyFill="1" applyBorder="1" applyAlignment="1" applyProtection="1">
      <alignment horizontal="center" vertical="center" wrapText="1"/>
      <protection locked="0"/>
    </xf>
    <xf numFmtId="0" fontId="0" fillId="36" borderId="34" xfId="0" applyFill="1" applyBorder="1" applyAlignment="1" applyProtection="1">
      <alignment horizontal="center" vertical="center" wrapText="1"/>
      <protection locked="0"/>
    </xf>
    <xf numFmtId="0" fontId="13" fillId="0" borderId="0" xfId="0" applyFont="1" applyAlignment="1" applyProtection="1">
      <alignment horizontal="left" vertical="center"/>
      <protection/>
    </xf>
    <xf numFmtId="0" fontId="0" fillId="0" borderId="0" xfId="0" applyAlignment="1" applyProtection="1">
      <alignment horizontal="left" vertical="center" wrapText="1"/>
      <protection/>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0" xfId="0" applyFont="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43" xfId="0" applyFont="1" applyBorder="1" applyAlignment="1" applyProtection="1">
      <alignment horizontal="center" vertical="center" shrinkToFit="1"/>
      <protection/>
    </xf>
    <xf numFmtId="0" fontId="4" fillId="0" borderId="61"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176" fontId="4" fillId="0" borderId="20" xfId="0" applyNumberFormat="1" applyFont="1" applyBorder="1" applyAlignment="1" applyProtection="1">
      <alignment horizontal="distributed" vertical="center"/>
      <protection/>
    </xf>
    <xf numFmtId="0" fontId="0" fillId="0" borderId="0" xfId="0" applyAlignment="1" applyProtection="1">
      <alignment horizontal="center" vertical="center"/>
      <protection/>
    </xf>
    <xf numFmtId="0" fontId="80" fillId="0" borderId="36" xfId="0" applyFont="1" applyBorder="1" applyAlignment="1" applyProtection="1">
      <alignment horizontal="center" vertical="center"/>
      <protection/>
    </xf>
    <xf numFmtId="0" fontId="80" fillId="0" borderId="30" xfId="0" applyFont="1" applyBorder="1" applyAlignment="1" applyProtection="1">
      <alignment horizontal="center" vertical="center"/>
      <protection/>
    </xf>
    <xf numFmtId="0" fontId="80" fillId="0" borderId="24" xfId="0" applyFont="1" applyBorder="1" applyAlignment="1" applyProtection="1">
      <alignment horizontal="center" vertical="center"/>
      <protection locked="0"/>
    </xf>
    <xf numFmtId="0" fontId="80" fillId="0" borderId="24" xfId="0" applyFont="1" applyBorder="1" applyAlignment="1" applyProtection="1">
      <alignment horizontal="center" vertical="center"/>
      <protection/>
    </xf>
    <xf numFmtId="0" fontId="80" fillId="0" borderId="75" xfId="0" applyFont="1" applyBorder="1" applyAlignment="1" applyProtection="1">
      <alignment horizontal="center" vertical="center"/>
      <protection/>
    </xf>
    <xf numFmtId="0" fontId="80" fillId="0" borderId="63" xfId="0"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80" fillId="0" borderId="60" xfId="0" applyFont="1" applyBorder="1" applyAlignment="1" applyProtection="1">
      <alignment horizontal="center" vertical="center"/>
      <protection/>
    </xf>
    <xf numFmtId="0" fontId="80" fillId="0" borderId="77" xfId="0" applyFont="1" applyBorder="1" applyAlignment="1" applyProtection="1">
      <alignment horizontal="center" vertical="center"/>
      <protection/>
    </xf>
    <xf numFmtId="0" fontId="80" fillId="0" borderId="40"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77" xfId="0" applyBorder="1" applyAlignment="1" applyProtection="1">
      <alignment horizontal="center" vertical="center"/>
      <protection/>
    </xf>
    <xf numFmtId="0" fontId="0" fillId="0" borderId="60"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81" fillId="0" borderId="13" xfId="0" applyFont="1"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0" fillId="0" borderId="23"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0" fontId="0" fillId="0" borderId="17" xfId="0" applyBorder="1" applyAlignment="1" applyProtection="1">
      <alignment horizontal="center" vertical="center"/>
      <protection/>
    </xf>
    <xf numFmtId="0" fontId="0" fillId="0" borderId="82" xfId="0" applyBorder="1" applyAlignment="1" applyProtection="1">
      <alignment horizontal="center" vertical="center"/>
      <protection/>
    </xf>
    <xf numFmtId="0" fontId="0" fillId="0" borderId="69" xfId="0" applyBorder="1" applyAlignment="1" applyProtection="1">
      <alignment horizontal="center" vertical="center"/>
      <protection/>
    </xf>
    <xf numFmtId="0" fontId="80" fillId="0" borderId="12" xfId="0" applyFont="1" applyBorder="1" applyAlignment="1" applyProtection="1">
      <alignment horizontal="left" vertical="center"/>
      <protection/>
    </xf>
    <xf numFmtId="0" fontId="80" fillId="0" borderId="13" xfId="0" applyFont="1" applyBorder="1" applyAlignment="1" applyProtection="1">
      <alignment horizontal="left" vertical="center"/>
      <protection/>
    </xf>
    <xf numFmtId="0" fontId="0" fillId="0" borderId="23" xfId="0" applyBorder="1" applyAlignment="1" applyProtection="1">
      <alignment horizontal="center" vertical="center"/>
      <protection/>
    </xf>
    <xf numFmtId="0" fontId="80" fillId="0" borderId="19" xfId="0" applyFont="1" applyBorder="1" applyAlignment="1" applyProtection="1">
      <alignment horizontal="left" vertical="center"/>
      <protection/>
    </xf>
    <xf numFmtId="0" fontId="80" fillId="0" borderId="20" xfId="0" applyFont="1" applyBorder="1" applyAlignment="1" applyProtection="1">
      <alignment horizontal="left"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36" xfId="0"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7" xfId="0" applyBorder="1" applyAlignment="1" applyProtection="1">
      <alignment horizontal="left" vertical="center"/>
      <protection/>
    </xf>
    <xf numFmtId="0" fontId="0" fillId="0" borderId="33" xfId="0"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13"/>
        </patternFill>
      </fill>
    </dxf>
    <dxf>
      <fill>
        <patternFill>
          <bgColor rgb="FFCCFFCC"/>
        </patternFill>
      </fill>
    </dxf>
    <dxf>
      <fill>
        <patternFill>
          <bgColor rgb="FFCCFFCC"/>
        </patternFill>
      </fill>
    </dxf>
    <dxf>
      <fill>
        <patternFill>
          <bgColor rgb="FFCCFFCC"/>
        </patternFill>
      </fill>
    </dxf>
    <dxf>
      <fill>
        <patternFill patternType="solid">
          <bgColor rgb="FFCCFFCC"/>
        </patternFill>
      </fill>
    </dxf>
    <dxf>
      <fill>
        <patternFill>
          <bgColor rgb="FFCCFFCC"/>
        </patternFill>
      </fill>
    </dxf>
    <dxf>
      <fill>
        <patternFill patternType="solid">
          <bgColor rgb="FFCCFFCC"/>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123825</xdr:rowOff>
    </xdr:from>
    <xdr:to>
      <xdr:col>8</xdr:col>
      <xdr:colOff>152400</xdr:colOff>
      <xdr:row>2</xdr:row>
      <xdr:rowOff>276225</xdr:rowOff>
    </xdr:to>
    <xdr:sp>
      <xdr:nvSpPr>
        <xdr:cNvPr id="1" name="円形吹き出し 1"/>
        <xdr:cNvSpPr>
          <a:spLocks/>
        </xdr:cNvSpPr>
      </xdr:nvSpPr>
      <xdr:spPr>
        <a:xfrm>
          <a:off x="504825" y="123825"/>
          <a:ext cx="6410325" cy="981075"/>
        </a:xfrm>
        <a:prstGeom prst="wedgeEllipseCallout">
          <a:avLst>
            <a:gd name="adj1" fmla="val 55925"/>
            <a:gd name="adj2" fmla="val 81365"/>
          </a:avLst>
        </a:prstGeom>
        <a:noFill/>
        <a:ln w="127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「選手名簿」・「顧問名簿」・「総体プロ」などが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入っているファイルです。</a:t>
          </a:r>
          <a:r>
            <a:rPr lang="en-US" cap="none" sz="1600" b="0" i="0" u="none" baseline="0">
              <a:solidFill>
                <a:srgbClr val="FFFFFF"/>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4</xdr:col>
      <xdr:colOff>285750</xdr:colOff>
      <xdr:row>6</xdr:row>
      <xdr:rowOff>85725</xdr:rowOff>
    </xdr:to>
    <xdr:sp>
      <xdr:nvSpPr>
        <xdr:cNvPr id="1" name="角丸四角形 1"/>
        <xdr:cNvSpPr>
          <a:spLocks/>
        </xdr:cNvSpPr>
      </xdr:nvSpPr>
      <xdr:spPr>
        <a:xfrm>
          <a:off x="123825" y="247650"/>
          <a:ext cx="364807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このフォームに入力をし、「参加申込用紙」シートの「選手名簿の番号を入れる」欄に該当番号を入力すると、県大会参加申込用紙にも自動的に必要事項が入るようになっています。</a:t>
          </a:r>
        </a:p>
      </xdr:txBody>
    </xdr:sp>
    <xdr:clientData/>
  </xdr:twoCellAnchor>
  <xdr:twoCellAnchor>
    <xdr:from>
      <xdr:col>4</xdr:col>
      <xdr:colOff>590550</xdr:colOff>
      <xdr:row>1</xdr:row>
      <xdr:rowOff>47625</xdr:rowOff>
    </xdr:from>
    <xdr:to>
      <xdr:col>9</xdr:col>
      <xdr:colOff>438150</xdr:colOff>
      <xdr:row>6</xdr:row>
      <xdr:rowOff>123825</xdr:rowOff>
    </xdr:to>
    <xdr:sp>
      <xdr:nvSpPr>
        <xdr:cNvPr id="2" name="角丸四角形 2"/>
        <xdr:cNvSpPr>
          <a:spLocks/>
        </xdr:cNvSpPr>
      </xdr:nvSpPr>
      <xdr:spPr>
        <a:xfrm>
          <a:off x="4076700" y="219075"/>
          <a:ext cx="4476750" cy="9334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県大会プログラムには、この名簿を基として</a:t>
          </a:r>
          <a:r>
            <a:rPr lang="en-US" cap="none" sz="1100" b="1" i="0" u="sng" baseline="0">
              <a:solidFill>
                <a:srgbClr val="000000"/>
              </a:solidFill>
            </a:rPr>
            <a:t>20</a:t>
          </a:r>
          <a:r>
            <a:rPr lang="en-US" cap="none" sz="1100" b="1" i="0" u="sng" baseline="0">
              <a:solidFill>
                <a:srgbClr val="000000"/>
              </a:solidFill>
              <a:latin typeface="ＭＳ Ｐゴシック"/>
              <a:ea typeface="ＭＳ Ｐゴシック"/>
              <a:cs typeface="ＭＳ Ｐゴシック"/>
            </a:rPr>
            <a:t>名が掲載されます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p>
      </xdr:txBody>
    </xdr:sp>
    <xdr:clientData/>
  </xdr:twoCellAnchor>
  <xdr:twoCellAnchor>
    <xdr:from>
      <xdr:col>6</xdr:col>
      <xdr:colOff>514350</xdr:colOff>
      <xdr:row>18</xdr:row>
      <xdr:rowOff>76200</xdr:rowOff>
    </xdr:from>
    <xdr:to>
      <xdr:col>12</xdr:col>
      <xdr:colOff>428625</xdr:colOff>
      <xdr:row>27</xdr:row>
      <xdr:rowOff>76200</xdr:rowOff>
    </xdr:to>
    <xdr:sp>
      <xdr:nvSpPr>
        <xdr:cNvPr id="3" name="四角形吹き出し 3"/>
        <xdr:cNvSpPr>
          <a:spLocks/>
        </xdr:cNvSpPr>
      </xdr:nvSpPr>
      <xdr:spPr>
        <a:xfrm>
          <a:off x="6572250" y="3305175"/>
          <a:ext cx="4029075" cy="2143125"/>
        </a:xfrm>
        <a:prstGeom prst="wedgeRectCallout">
          <a:avLst>
            <a:gd name="adj1" fmla="val -60305"/>
            <a:gd name="adj2" fmla="val -4096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p>
      </xdr:txBody>
    </xdr:sp>
    <xdr:clientData/>
  </xdr:twoCellAnchor>
  <xdr:twoCellAnchor>
    <xdr:from>
      <xdr:col>1</xdr:col>
      <xdr:colOff>1990725</xdr:colOff>
      <xdr:row>25</xdr:row>
      <xdr:rowOff>104775</xdr:rowOff>
    </xdr:from>
    <xdr:to>
      <xdr:col>5</xdr:col>
      <xdr:colOff>1504950</xdr:colOff>
      <xdr:row>28</xdr:row>
      <xdr:rowOff>152400</xdr:rowOff>
    </xdr:to>
    <xdr:sp>
      <xdr:nvSpPr>
        <xdr:cNvPr id="4" name="四角形吹き出し 4"/>
        <xdr:cNvSpPr>
          <a:spLocks/>
        </xdr:cNvSpPr>
      </xdr:nvSpPr>
      <xdr:spPr>
        <a:xfrm>
          <a:off x="3057525" y="5000625"/>
          <a:ext cx="2838450" cy="762000"/>
        </a:xfrm>
        <a:prstGeom prst="wedgeRectCallout">
          <a:avLst>
            <a:gd name="adj1" fmla="val -58615"/>
            <a:gd name="adj2" fmla="val -10296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・氏と名の間のスペースは不要です。</a:t>
          </a:r>
        </a:p>
      </xdr:txBody>
    </xdr:sp>
    <xdr:clientData/>
  </xdr:twoCellAnchor>
  <xdr:twoCellAnchor>
    <xdr:from>
      <xdr:col>7</xdr:col>
      <xdr:colOff>161925</xdr:colOff>
      <xdr:row>7</xdr:row>
      <xdr:rowOff>152400</xdr:rowOff>
    </xdr:from>
    <xdr:to>
      <xdr:col>12</xdr:col>
      <xdr:colOff>333375</xdr:colOff>
      <xdr:row>16</xdr:row>
      <xdr:rowOff>66675</xdr:rowOff>
    </xdr:to>
    <xdr:sp>
      <xdr:nvSpPr>
        <xdr:cNvPr id="5" name="四角形吹き出し 5"/>
        <xdr:cNvSpPr>
          <a:spLocks/>
        </xdr:cNvSpPr>
      </xdr:nvSpPr>
      <xdr:spPr>
        <a:xfrm>
          <a:off x="6905625" y="1352550"/>
          <a:ext cx="3600450" cy="1600200"/>
        </a:xfrm>
        <a:prstGeom prst="wedgeRectCallout">
          <a:avLst>
            <a:gd name="adj1" fmla="val -72115"/>
            <a:gd name="adj2" fmla="val -16564"/>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■顧問名とコーチ名は同じ方のお名前を。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氏名の間のスペースは不要です。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■Ａコーチは副顧問が複数の場合、お一人のお名前で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お願いします。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県大会ベンチ入りに関係するため。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■マネージャーは複数入力可。その際、名前と名前の間に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「・」を入れてください。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代替わりの際には訂正をお願いします。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0</xdr:row>
      <xdr:rowOff>85725</xdr:rowOff>
    </xdr:from>
    <xdr:to>
      <xdr:col>26</xdr:col>
      <xdr:colOff>38100</xdr:colOff>
      <xdr:row>10</xdr:row>
      <xdr:rowOff>85725</xdr:rowOff>
    </xdr:to>
    <xdr:sp>
      <xdr:nvSpPr>
        <xdr:cNvPr id="1" name="正方形/長方形 4"/>
        <xdr:cNvSpPr>
          <a:spLocks/>
        </xdr:cNvSpPr>
      </xdr:nvSpPr>
      <xdr:spPr>
        <a:xfrm>
          <a:off x="8210550" y="85725"/>
          <a:ext cx="4552950" cy="1685925"/>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以下の５か所（薄い緑色になっているセル）に入力をお願いします。</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①選手名簿の番号（左端）</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②ユニフォーム</a:t>
          </a:r>
          <a:r>
            <a:rPr lang="en-US" cap="none" sz="1100" b="1" i="0" u="none" baseline="0">
              <a:solidFill>
                <a:srgbClr val="0066CC"/>
              </a:solidFill>
            </a:rPr>
            <a:t>No </a:t>
          </a:r>
          <a:r>
            <a:rPr lang="en-US" cap="none" sz="1100" b="1" i="0" u="none" baseline="0">
              <a:solidFill>
                <a:srgbClr val="0066CC"/>
              </a:solidFill>
              <a:latin typeface="ＭＳ Ｐゴシック"/>
              <a:ea typeface="ＭＳ Ｐゴシック"/>
              <a:cs typeface="ＭＳ Ｐゴシック"/>
            </a:rPr>
            <a:t>（４～１８の場合は、このままでも構いません）</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③監督の抱負</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④部活動の目標</a:t>
          </a:r>
          <a:r>
            <a:rPr lang="en-US" cap="none" sz="1100" b="1" i="0" u="none" baseline="0">
              <a:solidFill>
                <a:srgbClr val="0066CC"/>
              </a:solidFill>
            </a:rPr>
            <a:t>
</a:t>
          </a:r>
          <a:r>
            <a:rPr lang="en-US" cap="none" sz="1100" b="1" i="0" u="none" baseline="0">
              <a:solidFill>
                <a:srgbClr val="0066CC"/>
              </a:solidFill>
              <a:latin typeface="ＭＳ Ｐゴシック"/>
              <a:ea typeface="ＭＳ Ｐゴシック"/>
              <a:cs typeface="ＭＳ Ｐゴシック"/>
            </a:rPr>
            <a:t>⑤主将選手氏名</a:t>
          </a:r>
          <a:r>
            <a:rPr lang="en-US" cap="none" sz="1100" b="1" i="0" u="none" baseline="0">
              <a:solidFill>
                <a:srgbClr val="0066CC"/>
              </a:solidFill>
            </a:rPr>
            <a:t>
</a:t>
          </a: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セルの結合や行の追加・削除などは一切行わないでください</a:t>
          </a:r>
          <a:r>
            <a:rPr lang="en-US" cap="none" sz="1100" b="1" i="0" u="none" baseline="0">
              <a:solidFill>
                <a:srgbClr val="DD0806"/>
              </a:solidFill>
            </a:rPr>
            <a:t>
</a:t>
          </a:r>
          <a:r>
            <a:rPr lang="en-US" cap="none" sz="1100" b="1" i="0" u="none" baseline="0">
              <a:solidFill>
                <a:srgbClr val="DD0806"/>
              </a:solidFill>
            </a:rPr>
            <a:t>※</a:t>
          </a:r>
          <a:r>
            <a:rPr lang="en-US" cap="none" sz="1100" b="1" i="0" u="none" baseline="0">
              <a:solidFill>
                <a:srgbClr val="DD0806"/>
              </a:solidFill>
              <a:latin typeface="ＭＳ Ｐゴシック"/>
              <a:ea typeface="ＭＳ Ｐゴシック"/>
              <a:cs typeface="ＭＳ Ｐゴシック"/>
            </a:rPr>
            <a:t>他のシートは削除しないでください</a:t>
          </a:r>
          <a:r>
            <a:rPr lang="en-US" cap="none" sz="1100" b="1" i="0" u="none" baseline="0">
              <a:solidFill>
                <a:srgbClr val="DD0806"/>
              </a:solidFill>
            </a:rPr>
            <a:t>
</a:t>
          </a:r>
        </a:p>
      </xdr:txBody>
    </xdr:sp>
    <xdr:clientData/>
  </xdr:twoCellAnchor>
  <xdr:twoCellAnchor>
    <xdr:from>
      <xdr:col>12</xdr:col>
      <xdr:colOff>247650</xdr:colOff>
      <xdr:row>10</xdr:row>
      <xdr:rowOff>152400</xdr:rowOff>
    </xdr:from>
    <xdr:to>
      <xdr:col>25</xdr:col>
      <xdr:colOff>762000</xdr:colOff>
      <xdr:row>15</xdr:row>
      <xdr:rowOff>38100</xdr:rowOff>
    </xdr:to>
    <xdr:sp>
      <xdr:nvSpPr>
        <xdr:cNvPr id="2" name="テキスト ボックス 1"/>
        <xdr:cNvSpPr txBox="1">
          <a:spLocks noChangeArrowheads="1"/>
        </xdr:cNvSpPr>
      </xdr:nvSpPr>
      <xdr:spPr>
        <a:xfrm>
          <a:off x="8201025" y="1838325"/>
          <a:ext cx="4514850" cy="126682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DD0806"/>
              </a:solidFill>
              <a:latin typeface="ＭＳ Ｐゴシック"/>
              <a:ea typeface="ＭＳ Ｐゴシック"/>
              <a:cs typeface="ＭＳ Ｐゴシック"/>
            </a:rPr>
            <a:t>【</a:t>
          </a:r>
          <a:r>
            <a:rPr lang="en-US" cap="none" sz="1100" b="1" i="0" u="none" baseline="0">
              <a:solidFill>
                <a:srgbClr val="DD0806"/>
              </a:solidFill>
              <a:latin typeface="ＭＳ Ｐゴシック"/>
              <a:ea typeface="ＭＳ Ｐゴシック"/>
              <a:cs typeface="ＭＳ Ｐゴシック"/>
            </a:rPr>
            <a:t>監督の抱負</a:t>
          </a:r>
          <a:r>
            <a:rPr lang="en-US" cap="none" sz="1100" b="1" i="0" u="none" baseline="0">
              <a:solidFill>
                <a:srgbClr val="DD0806"/>
              </a:solidFill>
              <a:latin typeface="Calibri"/>
              <a:ea typeface="Calibri"/>
              <a:cs typeface="Calibri"/>
            </a:rPr>
            <a:t>/</a:t>
          </a:r>
          <a:r>
            <a:rPr lang="en-US" cap="none" sz="1100" b="1" i="0" u="none" baseline="0">
              <a:solidFill>
                <a:srgbClr val="DD0806"/>
              </a:solidFill>
              <a:latin typeface="ＭＳ Ｐゴシック"/>
              <a:ea typeface="ＭＳ Ｐゴシック"/>
              <a:cs typeface="ＭＳ Ｐゴシック"/>
            </a:rPr>
            <a:t>部活動の目標に関する注意事項</a:t>
          </a:r>
          <a:r>
            <a:rPr lang="en-US" cap="none" sz="1100" b="1" i="0" u="none" baseline="0">
              <a:solidFill>
                <a:srgbClr val="DD0806"/>
              </a:solidFill>
              <a:latin typeface="ＭＳ Ｐゴシック"/>
              <a:ea typeface="ＭＳ Ｐゴシック"/>
              <a:cs typeface="ＭＳ Ｐゴシック"/>
            </a:rPr>
            <a:t>】</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Calibri"/>
              <a:ea typeface="Calibri"/>
              <a:cs typeface="Calibri"/>
            </a:rPr>
            <a:t>※</a:t>
          </a:r>
          <a:r>
            <a:rPr lang="en-US" cap="none" sz="1100" b="1" i="0" u="none" baseline="0">
              <a:solidFill>
                <a:srgbClr val="DD0806"/>
              </a:solidFill>
              <a:latin typeface="ＭＳ Ｐゴシック"/>
              <a:ea typeface="ＭＳ Ｐゴシック"/>
              <a:cs typeface="ＭＳ Ｐゴシック"/>
            </a:rPr>
            <a:t>改行位置に指定がない場合は</a:t>
          </a:r>
          <a:r>
            <a:rPr lang="en-US" cap="none" sz="1100" b="1" i="0" u="none" baseline="0">
              <a:solidFill>
                <a:srgbClr val="DD0806"/>
              </a:solidFill>
              <a:latin typeface="Calibri"/>
              <a:ea typeface="Calibri"/>
              <a:cs typeface="Calibri"/>
            </a:rPr>
            <a:t>1</a:t>
          </a:r>
          <a:r>
            <a:rPr lang="en-US" cap="none" sz="1100" b="1" i="0" u="none" baseline="0">
              <a:solidFill>
                <a:srgbClr val="DD0806"/>
              </a:solidFill>
              <a:latin typeface="ＭＳ Ｐゴシック"/>
              <a:ea typeface="ＭＳ Ｐゴシック"/>
              <a:cs typeface="ＭＳ Ｐゴシック"/>
            </a:rPr>
            <a:t>行目に</a:t>
          </a:r>
          <a:r>
            <a:rPr lang="en-US" cap="none" sz="1100" b="1" i="0" u="none" baseline="0">
              <a:solidFill>
                <a:srgbClr val="DD0806"/>
              </a:solidFill>
              <a:latin typeface="Calibri"/>
              <a:ea typeface="Calibri"/>
              <a:cs typeface="Calibri"/>
            </a:rPr>
            <a:t>84</a:t>
          </a:r>
          <a:r>
            <a:rPr lang="en-US" cap="none" sz="1100" b="1" i="0" u="none" baseline="0">
              <a:solidFill>
                <a:srgbClr val="DD0806"/>
              </a:solidFill>
              <a:latin typeface="ＭＳ Ｐゴシック"/>
              <a:ea typeface="ＭＳ Ｐゴシック"/>
              <a:cs typeface="ＭＳ Ｐゴシック"/>
            </a:rPr>
            <a:t>文字以下で</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ＭＳ Ｐゴシック"/>
              <a:ea typeface="ＭＳ Ｐゴシック"/>
              <a:cs typeface="ＭＳ Ｐゴシック"/>
            </a:rPr>
            <a:t>入力してください。</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Calibri"/>
              <a:ea typeface="Calibri"/>
              <a:cs typeface="Calibri"/>
            </a:rPr>
            <a:t>※</a:t>
          </a:r>
          <a:r>
            <a:rPr lang="en-US" cap="none" sz="1100" b="1" i="0" u="none" baseline="0">
              <a:solidFill>
                <a:srgbClr val="DD0806"/>
              </a:solidFill>
              <a:latin typeface="ＭＳ Ｐゴシック"/>
              <a:ea typeface="ＭＳ Ｐゴシック"/>
              <a:cs typeface="ＭＳ Ｐゴシック"/>
            </a:rPr>
            <a:t>改行位置の指定がある場合は、改行する位置で</a:t>
          </a:r>
          <a:r>
            <a:rPr lang="en-US" cap="none" sz="1100" b="1" i="0" u="none" baseline="0">
              <a:solidFill>
                <a:srgbClr val="DD0806"/>
              </a:solidFill>
              <a:latin typeface="Calibri"/>
              <a:ea typeface="Calibri"/>
              <a:cs typeface="Calibri"/>
            </a:rPr>
            <a:t>2</a:t>
          </a:r>
          <a:r>
            <a:rPr lang="en-US" cap="none" sz="1100" b="1" i="0" u="none" baseline="0">
              <a:solidFill>
                <a:srgbClr val="DD0806"/>
              </a:solidFill>
              <a:latin typeface="ＭＳ Ｐゴシック"/>
              <a:ea typeface="ＭＳ Ｐゴシック"/>
              <a:cs typeface="ＭＳ Ｐゴシック"/>
            </a:rPr>
            <a:t>行目・</a:t>
          </a:r>
          <a:r>
            <a:rPr lang="en-US" cap="none" sz="1100" b="1" i="0" u="none" baseline="0">
              <a:solidFill>
                <a:srgbClr val="DD0806"/>
              </a:solidFill>
              <a:latin typeface="Calibri"/>
              <a:ea typeface="Calibri"/>
              <a:cs typeface="Calibri"/>
            </a:rPr>
            <a:t>3</a:t>
          </a:r>
          <a:r>
            <a:rPr lang="en-US" cap="none" sz="1100" b="1" i="0" u="none" baseline="0">
              <a:solidFill>
                <a:srgbClr val="DD0806"/>
              </a:solidFill>
              <a:latin typeface="ＭＳ Ｐゴシック"/>
              <a:ea typeface="ＭＳ Ｐゴシック"/>
              <a:cs typeface="ＭＳ Ｐゴシック"/>
            </a:rPr>
            <a:t>行目</a:t>
          </a:r>
          <a:r>
            <a:rPr lang="en-US" cap="none" sz="1100" b="1" i="0" u="none" baseline="0">
              <a:solidFill>
                <a:srgbClr val="DD0806"/>
              </a:solidFill>
              <a:latin typeface="Calibri"/>
              <a:ea typeface="Calibri"/>
              <a:cs typeface="Calibri"/>
            </a:rPr>
            <a:t>
</a:t>
          </a:r>
          <a:r>
            <a:rPr lang="en-US" cap="none" sz="1100" b="1" i="0" u="none" baseline="0">
              <a:solidFill>
                <a:srgbClr val="DD0806"/>
              </a:solidFill>
              <a:latin typeface="ＭＳ Ｐゴシック"/>
              <a:ea typeface="ＭＳ Ｐゴシック"/>
              <a:cs typeface="ＭＳ Ｐゴシック"/>
            </a:rPr>
            <a:t>に入力してください。</a:t>
          </a:r>
          <a:r>
            <a:rPr lang="en-US" cap="none" sz="1100" b="1" i="0" u="none" baseline="0">
              <a:solidFill>
                <a:srgbClr val="DD0806"/>
              </a:solidFill>
              <a:latin typeface="Calibri"/>
              <a:ea typeface="Calibri"/>
              <a:cs typeface="Calibri"/>
            </a:rPr>
            <a:t>1</a:t>
          </a:r>
          <a:r>
            <a:rPr lang="en-US" cap="none" sz="1100" b="1" i="0" u="none" baseline="0">
              <a:solidFill>
                <a:srgbClr val="DD0806"/>
              </a:solidFill>
              <a:latin typeface="ＭＳ Ｐゴシック"/>
              <a:ea typeface="ＭＳ Ｐゴシック"/>
              <a:cs typeface="ＭＳ Ｐゴシック"/>
            </a:rPr>
            <a:t>行最大</a:t>
          </a:r>
          <a:r>
            <a:rPr lang="en-US" cap="none" sz="1100" b="1" i="0" u="none" baseline="0">
              <a:solidFill>
                <a:srgbClr val="DD0806"/>
              </a:solidFill>
              <a:latin typeface="Calibri"/>
              <a:ea typeface="Calibri"/>
              <a:cs typeface="Calibri"/>
            </a:rPr>
            <a:t>28</a:t>
          </a:r>
          <a:r>
            <a:rPr lang="en-US" cap="none" sz="1100" b="1" i="0" u="none" baseline="0">
              <a:solidFill>
                <a:srgbClr val="DD0806"/>
              </a:solidFill>
              <a:latin typeface="ＭＳ Ｐゴシック"/>
              <a:ea typeface="ＭＳ Ｐゴシック"/>
              <a:cs typeface="ＭＳ Ｐゴシック"/>
            </a:rPr>
            <a:t>文字になります。</a:t>
          </a:r>
        </a:p>
      </xdr:txBody>
    </xdr:sp>
    <xdr:clientData/>
  </xdr:twoCellAnchor>
  <xdr:twoCellAnchor>
    <xdr:from>
      <xdr:col>11</xdr:col>
      <xdr:colOff>209550</xdr:colOff>
      <xdr:row>55</xdr:row>
      <xdr:rowOff>219075</xdr:rowOff>
    </xdr:from>
    <xdr:to>
      <xdr:col>25</xdr:col>
      <xdr:colOff>504825</xdr:colOff>
      <xdr:row>57</xdr:row>
      <xdr:rowOff>266700</xdr:rowOff>
    </xdr:to>
    <xdr:sp>
      <xdr:nvSpPr>
        <xdr:cNvPr id="3" name="テキスト ボックス 3"/>
        <xdr:cNvSpPr txBox="1">
          <a:spLocks noChangeArrowheads="1"/>
        </xdr:cNvSpPr>
      </xdr:nvSpPr>
      <xdr:spPr>
        <a:xfrm>
          <a:off x="7943850" y="14335125"/>
          <a:ext cx="4514850" cy="6000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DD0806"/>
              </a:solidFill>
              <a:latin typeface="Calibri"/>
              <a:ea typeface="Calibri"/>
              <a:cs typeface="Calibri"/>
            </a:rPr>
            <a:t>※49</a:t>
          </a:r>
          <a:r>
            <a:rPr lang="en-US" cap="none" sz="1100" b="1" i="0" u="none" baseline="0">
              <a:solidFill>
                <a:srgbClr val="DD0806"/>
              </a:solidFill>
              <a:latin typeface="ＭＳ Ｐゴシック"/>
              <a:ea typeface="ＭＳ Ｐゴシック"/>
              <a:cs typeface="ＭＳ Ｐゴシック"/>
            </a:rPr>
            <a:t>人以上の場合、エクセルを複製し、</a:t>
          </a:r>
          <a:r>
            <a:rPr lang="en-US" cap="none" sz="1100" b="1" i="0" u="none" baseline="0">
              <a:solidFill>
                <a:srgbClr val="DD0806"/>
              </a:solidFill>
              <a:latin typeface="Calibri"/>
              <a:ea typeface="Calibri"/>
              <a:cs typeface="Calibri"/>
            </a:rPr>
            <a:t>2</a:t>
          </a:r>
          <a:r>
            <a:rPr lang="en-US" cap="none" sz="1100" b="1" i="0" u="none" baseline="0">
              <a:solidFill>
                <a:srgbClr val="DD0806"/>
              </a:solidFill>
              <a:latin typeface="ＭＳ Ｐゴシック"/>
              <a:ea typeface="ＭＳ Ｐゴシック"/>
              <a:cs typeface="ＭＳ Ｐゴシック"/>
            </a:rPr>
            <a:t>つ目のエクセルに</a:t>
          </a:r>
          <a:r>
            <a:rPr lang="en-US" cap="none" sz="1100" b="1" i="0" u="none" baseline="0">
              <a:solidFill>
                <a:srgbClr val="DD0806"/>
              </a:solidFill>
              <a:latin typeface="Calibri"/>
              <a:ea typeface="Calibri"/>
              <a:cs typeface="Calibri"/>
            </a:rPr>
            <a:t>49</a:t>
          </a:r>
          <a:r>
            <a:rPr lang="en-US" cap="none" sz="1100" b="1" i="0" u="none" baseline="0">
              <a:solidFill>
                <a:srgbClr val="DD0806"/>
              </a:solidFill>
              <a:latin typeface="ＭＳ Ｐゴシック"/>
              <a:ea typeface="ＭＳ Ｐゴシック"/>
              <a:cs typeface="ＭＳ Ｐゴシック"/>
            </a:rPr>
            <a:t>人以降をご入力ください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37</xdr:row>
      <xdr:rowOff>28575</xdr:rowOff>
    </xdr:from>
    <xdr:to>
      <xdr:col>5</xdr:col>
      <xdr:colOff>66675</xdr:colOff>
      <xdr:row>37</xdr:row>
      <xdr:rowOff>28575</xdr:rowOff>
    </xdr:to>
    <xdr:sp>
      <xdr:nvSpPr>
        <xdr:cNvPr id="1" name="Line 2"/>
        <xdr:cNvSpPr>
          <a:spLocks/>
        </xdr:cNvSpPr>
      </xdr:nvSpPr>
      <xdr:spPr>
        <a:xfrm>
          <a:off x="1238250" y="99631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28575</xdr:rowOff>
    </xdr:from>
    <xdr:to>
      <xdr:col>10</xdr:col>
      <xdr:colOff>704850</xdr:colOff>
      <xdr:row>37</xdr:row>
      <xdr:rowOff>28575</xdr:rowOff>
    </xdr:to>
    <xdr:sp>
      <xdr:nvSpPr>
        <xdr:cNvPr id="2" name="Line 3"/>
        <xdr:cNvSpPr>
          <a:spLocks/>
        </xdr:cNvSpPr>
      </xdr:nvSpPr>
      <xdr:spPr>
        <a:xfrm>
          <a:off x="4972050" y="99631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0</xdr:colOff>
      <xdr:row>3</xdr:row>
      <xdr:rowOff>0</xdr:rowOff>
    </xdr:from>
    <xdr:ext cx="3057525" cy="1962150"/>
    <xdr:sp>
      <xdr:nvSpPr>
        <xdr:cNvPr id="3" name="テキスト ボックス 3"/>
        <xdr:cNvSpPr txBox="1">
          <a:spLocks noChangeArrowheads="1"/>
        </xdr:cNvSpPr>
      </xdr:nvSpPr>
      <xdr:spPr>
        <a:xfrm>
          <a:off x="8229600" y="781050"/>
          <a:ext cx="3057525" cy="196215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１　印刷し、代表者会議に持参してください。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２　下記のメールアドレスに送ってください。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saitama.hsbba@gmail.com
</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広報でプログラムの作成に電子データが必要になります。ご協力、宜しくお願いします。</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13</xdr:col>
      <xdr:colOff>0</xdr:colOff>
      <xdr:row>11</xdr:row>
      <xdr:rowOff>0</xdr:rowOff>
    </xdr:from>
    <xdr:to>
      <xdr:col>23</xdr:col>
      <xdr:colOff>171450</xdr:colOff>
      <xdr:row>14</xdr:row>
      <xdr:rowOff>9525</xdr:rowOff>
    </xdr:to>
    <xdr:sp>
      <xdr:nvSpPr>
        <xdr:cNvPr id="4" name="正方形/長方形 4"/>
        <xdr:cNvSpPr>
          <a:spLocks/>
        </xdr:cNvSpPr>
      </xdr:nvSpPr>
      <xdr:spPr>
        <a:xfrm>
          <a:off x="8229600" y="3076575"/>
          <a:ext cx="2933700"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ユニフォームＮ</a:t>
          </a:r>
          <a:r>
            <a:rPr lang="en-US" cap="none" sz="1100" b="1" i="0" u="none" baseline="0">
              <a:solidFill>
                <a:srgbClr val="0066CC"/>
              </a:solidFill>
            </a:rPr>
            <a:t>o</a:t>
          </a:r>
          <a:r>
            <a:rPr lang="en-US" cap="none" sz="1100" b="1" i="0" u="none" baseline="0">
              <a:solidFill>
                <a:srgbClr val="0066CC"/>
              </a:solidFill>
              <a:latin typeface="ＭＳ Ｐゴシック"/>
              <a:ea typeface="ＭＳ Ｐゴシック"/>
              <a:cs typeface="ＭＳ Ｐゴシック"/>
            </a:rPr>
            <a:t>は、改めてのご記入をお願いします。</a:t>
          </a:r>
          <a:r>
            <a:rPr lang="en-US" cap="none" sz="1100" b="1" i="0" u="none" baseline="0">
              <a:solidFill>
                <a:srgbClr val="0066CC"/>
              </a:solidFill>
              <a:latin typeface="ＭＳ Ｐゴシック"/>
              <a:ea typeface="ＭＳ Ｐゴシック"/>
              <a:cs typeface="ＭＳ Ｐゴシック"/>
            </a:rPr>
            <a:t>（</a:t>
          </a:r>
          <a:r>
            <a:rPr lang="en-US" cap="none" sz="1100" b="1" i="0" u="none" baseline="0">
              <a:solidFill>
                <a:srgbClr val="0066CC"/>
              </a:solidFill>
              <a:latin typeface="ＭＳ Ｐゴシック"/>
              <a:ea typeface="ＭＳ Ｐゴシック"/>
              <a:cs typeface="ＭＳ Ｐゴシック"/>
            </a:rPr>
            <a:t>４～１８の場合は、</a:t>
          </a:r>
          <a:r>
            <a:rPr lang="en-US" cap="none" sz="1100" b="1" i="0" u="none" baseline="0">
              <a:solidFill>
                <a:srgbClr val="0066CC"/>
              </a:solidFill>
              <a:latin typeface="ＭＳ Ｐゴシック"/>
              <a:ea typeface="ＭＳ Ｐゴシック"/>
              <a:cs typeface="ＭＳ Ｐゴシック"/>
            </a:rPr>
            <a:t>このままでも構いません）</a:t>
          </a:r>
          <a:r>
            <a:rPr lang="en-US" cap="none" sz="1100" b="0" i="0" u="none" baseline="0">
              <a:solidFill>
                <a:srgbClr val="0066CC"/>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114300</xdr:rowOff>
    </xdr:from>
    <xdr:to>
      <xdr:col>15</xdr:col>
      <xdr:colOff>209550</xdr:colOff>
      <xdr:row>37</xdr:row>
      <xdr:rowOff>28575</xdr:rowOff>
    </xdr:to>
    <xdr:sp>
      <xdr:nvSpPr>
        <xdr:cNvPr id="1" name="テキスト ボックス 1"/>
        <xdr:cNvSpPr txBox="1">
          <a:spLocks noChangeArrowheads="1"/>
        </xdr:cNvSpPr>
      </xdr:nvSpPr>
      <xdr:spPr>
        <a:xfrm>
          <a:off x="95250" y="7153275"/>
          <a:ext cx="4514850" cy="1228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チーム</a:t>
          </a:r>
          <a:r>
            <a:rPr lang="en-US" cap="none" sz="1200" b="0" i="0" u="none" baseline="0">
              <a:solidFill>
                <a:srgbClr val="000000"/>
              </a:solidFill>
              <a:latin typeface="Calibri"/>
              <a:ea typeface="Calibri"/>
              <a:cs typeface="Calibri"/>
            </a:rPr>
            <a:t>B
</a:t>
          </a:r>
          <a:r>
            <a:rPr lang="en-US" cap="none" sz="1200" b="0" i="0" u="none" baseline="0">
              <a:solidFill>
                <a:srgbClr val="000000"/>
              </a:solidFill>
              <a:latin typeface="ＭＳ Ｐゴシック"/>
              <a:ea typeface="ＭＳ Ｐゴシック"/>
              <a:cs typeface="ＭＳ Ｐゴシック"/>
            </a:rPr>
            <a:t>タイムアウト　　　　　　　　　　　　　　　　　チームファウル</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クォーター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①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②</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クォーター　　　③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オーバータイム</a:t>
          </a:r>
          <a:r>
            <a:rPr lang="en-US" cap="none" sz="1200" b="0" i="0" u="none" baseline="0">
              <a:solidFill>
                <a:srgbClr val="000000"/>
              </a:solidFill>
              <a:latin typeface="Calibri"/>
              <a:ea typeface="Calibri"/>
              <a:cs typeface="Calibri"/>
            </a:rPr>
            <a:t>
</a:t>
          </a:r>
        </a:p>
      </xdr:txBody>
    </xdr:sp>
    <xdr:clientData/>
  </xdr:twoCellAnchor>
  <xdr:twoCellAnchor>
    <xdr:from>
      <xdr:col>0</xdr:col>
      <xdr:colOff>66675</xdr:colOff>
      <xdr:row>0</xdr:row>
      <xdr:rowOff>352425</xdr:rowOff>
    </xdr:from>
    <xdr:to>
      <xdr:col>15</xdr:col>
      <xdr:colOff>123825</xdr:colOff>
      <xdr:row>0</xdr:row>
      <xdr:rowOff>581025</xdr:rowOff>
    </xdr:to>
    <xdr:sp>
      <xdr:nvSpPr>
        <xdr:cNvPr id="2" name="テキスト ボックス 2"/>
        <xdr:cNvSpPr txBox="1">
          <a:spLocks noChangeArrowheads="1"/>
        </xdr:cNvSpPr>
      </xdr:nvSpPr>
      <xdr:spPr>
        <a:xfrm>
          <a:off x="66675" y="352425"/>
          <a:ext cx="44577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チーム</a:t>
          </a:r>
          <a:r>
            <a:rPr lang="en-US" cap="none" sz="1100" b="0" i="0" u="none" baseline="0">
              <a:solidFill>
                <a:srgbClr val="000000"/>
              </a:solidFill>
              <a:latin typeface="Calibri"/>
              <a:ea typeface="Calibri"/>
              <a:cs typeface="Calibri"/>
            </a:rPr>
            <a:t>A</a:t>
          </a:r>
        </a:p>
      </xdr:txBody>
    </xdr:sp>
    <xdr:clientData/>
  </xdr:twoCellAnchor>
  <xdr:twoCellAnchor>
    <xdr:from>
      <xdr:col>17</xdr:col>
      <xdr:colOff>28575</xdr:colOff>
      <xdr:row>0</xdr:row>
      <xdr:rowOff>381000</xdr:rowOff>
    </xdr:from>
    <xdr:to>
      <xdr:col>34</xdr:col>
      <xdr:colOff>238125</xdr:colOff>
      <xdr:row>0</xdr:row>
      <xdr:rowOff>609600</xdr:rowOff>
    </xdr:to>
    <xdr:sp>
      <xdr:nvSpPr>
        <xdr:cNvPr id="3" name="テキスト ボックス 3"/>
        <xdr:cNvSpPr txBox="1">
          <a:spLocks noChangeArrowheads="1"/>
        </xdr:cNvSpPr>
      </xdr:nvSpPr>
      <xdr:spPr>
        <a:xfrm>
          <a:off x="4962525" y="381000"/>
          <a:ext cx="44100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チーム</a:t>
          </a:r>
          <a:r>
            <a:rPr lang="en-US" cap="none" sz="1100" b="0" i="0" u="none" baseline="0">
              <a:solidFill>
                <a:srgbClr val="000000"/>
              </a:solidFill>
              <a:latin typeface="Calibri"/>
              <a:ea typeface="Calibri"/>
              <a:cs typeface="Calibri"/>
            </a:rPr>
            <a:t>B</a:t>
          </a:r>
        </a:p>
      </xdr:txBody>
    </xdr:sp>
    <xdr:clientData/>
  </xdr:twoCellAnchor>
  <xdr:twoCellAnchor>
    <xdr:from>
      <xdr:col>3</xdr:col>
      <xdr:colOff>9525</xdr:colOff>
      <xdr:row>0</xdr:row>
      <xdr:rowOff>581025</xdr:rowOff>
    </xdr:from>
    <xdr:to>
      <xdr:col>17</xdr:col>
      <xdr:colOff>0</xdr:colOff>
      <xdr:row>0</xdr:row>
      <xdr:rowOff>581025</xdr:rowOff>
    </xdr:to>
    <xdr:sp>
      <xdr:nvSpPr>
        <xdr:cNvPr id="4" name="直線コネクタ 4"/>
        <xdr:cNvSpPr>
          <a:spLocks/>
        </xdr:cNvSpPr>
      </xdr:nvSpPr>
      <xdr:spPr>
        <a:xfrm>
          <a:off x="676275" y="581025"/>
          <a:ext cx="425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581025</xdr:rowOff>
    </xdr:from>
    <xdr:to>
      <xdr:col>36</xdr:col>
      <xdr:colOff>9525</xdr:colOff>
      <xdr:row>0</xdr:row>
      <xdr:rowOff>581025</xdr:rowOff>
    </xdr:to>
    <xdr:sp>
      <xdr:nvSpPr>
        <xdr:cNvPr id="5" name="直線コネクタ 5"/>
        <xdr:cNvSpPr>
          <a:spLocks/>
        </xdr:cNvSpPr>
      </xdr:nvSpPr>
      <xdr:spPr>
        <a:xfrm>
          <a:off x="5505450" y="581025"/>
          <a:ext cx="421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676275</xdr:colOff>
      <xdr:row>0</xdr:row>
      <xdr:rowOff>0</xdr:rowOff>
    </xdr:from>
    <xdr:to>
      <xdr:col>25</xdr:col>
      <xdr:colOff>161925</xdr:colOff>
      <xdr:row>0</xdr:row>
      <xdr:rowOff>419100</xdr:rowOff>
    </xdr:to>
    <xdr:sp>
      <xdr:nvSpPr>
        <xdr:cNvPr id="6" name="テキスト ボックス 6"/>
        <xdr:cNvSpPr txBox="1">
          <a:spLocks noChangeArrowheads="1"/>
        </xdr:cNvSpPr>
      </xdr:nvSpPr>
      <xdr:spPr>
        <a:xfrm>
          <a:off x="2409825" y="0"/>
          <a:ext cx="4752975" cy="419100"/>
        </a:xfrm>
        <a:prstGeom prst="rect">
          <a:avLst/>
        </a:prstGeom>
        <a:noFill/>
        <a:ln w="9525" cmpd="sng">
          <a:noFill/>
        </a:ln>
      </xdr:spPr>
      <xdr:txBody>
        <a:bodyPr vertOverflow="clip" wrap="square"/>
        <a:p>
          <a:pPr algn="ctr">
            <a:defRPr/>
          </a:pPr>
          <a:r>
            <a:rPr lang="en-US" cap="none" sz="1600" b="0" i="0" u="none" baseline="0">
              <a:solidFill>
                <a:srgbClr val="000000"/>
              </a:solidFill>
              <a:latin typeface="Bauhaus 93"/>
              <a:ea typeface="Bauhaus 93"/>
              <a:cs typeface="Bauhaus 93"/>
            </a:rPr>
            <a:t>SAITAMA</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Bauhaus 93"/>
              <a:ea typeface="Bauhaus 93"/>
              <a:cs typeface="Bauhaus 93"/>
            </a:rPr>
            <a:t>EAST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Bauhaus 93"/>
              <a:ea typeface="Bauhaus 93"/>
              <a:cs typeface="Bauhaus 93"/>
            </a:rPr>
            <a:t>FEDERATION</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Bauhaus 93"/>
              <a:ea typeface="Bauhaus 93"/>
              <a:cs typeface="Bauhaus 93"/>
            </a:rPr>
            <a:t>SCORE</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Bauhaus 93"/>
              <a:ea typeface="Bauhaus 93"/>
              <a:cs typeface="Bauhaus 93"/>
            </a:rPr>
            <a:t>SHEET</a:t>
          </a:r>
        </a:p>
      </xdr:txBody>
    </xdr:sp>
    <xdr:clientData/>
  </xdr:twoCellAnchor>
  <xdr:twoCellAnchor>
    <xdr:from>
      <xdr:col>0</xdr:col>
      <xdr:colOff>85725</xdr:colOff>
      <xdr:row>4</xdr:row>
      <xdr:rowOff>123825</xdr:rowOff>
    </xdr:from>
    <xdr:to>
      <xdr:col>15</xdr:col>
      <xdr:colOff>171450</xdr:colOff>
      <xdr:row>10</xdr:row>
      <xdr:rowOff>38100</xdr:rowOff>
    </xdr:to>
    <xdr:sp>
      <xdr:nvSpPr>
        <xdr:cNvPr id="7" name="テキスト ボックス 7"/>
        <xdr:cNvSpPr txBox="1">
          <a:spLocks noChangeArrowheads="1"/>
        </xdr:cNvSpPr>
      </xdr:nvSpPr>
      <xdr:spPr>
        <a:xfrm>
          <a:off x="85725" y="1247775"/>
          <a:ext cx="4486275" cy="1228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チーム</a:t>
          </a:r>
          <a:r>
            <a:rPr lang="en-US" cap="none" sz="1200" b="0" i="0" u="none" baseline="0">
              <a:solidFill>
                <a:srgbClr val="000000"/>
              </a:solidFill>
              <a:latin typeface="Calibri"/>
              <a:ea typeface="Calibri"/>
              <a:cs typeface="Calibri"/>
            </a:rPr>
            <a:t>A
</a:t>
          </a:r>
          <a:r>
            <a:rPr lang="en-US" cap="none" sz="1200" b="0" i="0" u="none" baseline="0">
              <a:solidFill>
                <a:srgbClr val="000000"/>
              </a:solidFill>
              <a:latin typeface="ＭＳ Ｐゴシック"/>
              <a:ea typeface="ＭＳ Ｐゴシック"/>
              <a:cs typeface="ＭＳ Ｐゴシック"/>
            </a:rPr>
            <a:t>タイムアウト　　　　　　　　　　　　　　　　　チームファウル</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クォーター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①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②</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クォーター　　　③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オーバータイム</a:t>
          </a:r>
          <a:r>
            <a:rPr lang="en-US" cap="none" sz="1200" b="0" i="0" u="none" baseline="0">
              <a:solidFill>
                <a:srgbClr val="000000"/>
              </a:solidFill>
              <a:latin typeface="Calibri"/>
              <a:ea typeface="Calibri"/>
              <a:cs typeface="Calibri"/>
            </a:rPr>
            <a:t>
</a:t>
          </a:r>
        </a:p>
      </xdr:txBody>
    </xdr:sp>
    <xdr:clientData/>
  </xdr:twoCellAnchor>
  <xdr:twoCellAnchor editAs="oneCell">
    <xdr:from>
      <xdr:col>0</xdr:col>
      <xdr:colOff>171450</xdr:colOff>
      <xdr:row>6</xdr:row>
      <xdr:rowOff>180975</xdr:rowOff>
    </xdr:from>
    <xdr:to>
      <xdr:col>2</xdr:col>
      <xdr:colOff>142875</xdr:colOff>
      <xdr:row>7</xdr:row>
      <xdr:rowOff>142875</xdr:rowOff>
    </xdr:to>
    <xdr:pic>
      <xdr:nvPicPr>
        <xdr:cNvPr id="8" name="図 8"/>
        <xdr:cNvPicPr preferRelativeResize="1">
          <a:picLocks noChangeAspect="1"/>
        </xdr:cNvPicPr>
      </xdr:nvPicPr>
      <xdr:blipFill>
        <a:blip r:embed="rId1"/>
        <a:stretch>
          <a:fillRect/>
        </a:stretch>
      </xdr:blipFill>
      <xdr:spPr>
        <a:xfrm>
          <a:off x="171450" y="1743075"/>
          <a:ext cx="438150" cy="180975"/>
        </a:xfrm>
        <a:prstGeom prst="rect">
          <a:avLst/>
        </a:prstGeom>
        <a:noFill/>
        <a:ln w="9525" cmpd="sng">
          <a:noFill/>
        </a:ln>
      </xdr:spPr>
    </xdr:pic>
    <xdr:clientData/>
  </xdr:twoCellAnchor>
  <xdr:twoCellAnchor editAs="oneCell">
    <xdr:from>
      <xdr:col>0</xdr:col>
      <xdr:colOff>171450</xdr:colOff>
      <xdr:row>7</xdr:row>
      <xdr:rowOff>161925</xdr:rowOff>
    </xdr:from>
    <xdr:to>
      <xdr:col>3</xdr:col>
      <xdr:colOff>152400</xdr:colOff>
      <xdr:row>8</xdr:row>
      <xdr:rowOff>142875</xdr:rowOff>
    </xdr:to>
    <xdr:pic>
      <xdr:nvPicPr>
        <xdr:cNvPr id="9" name="図 9"/>
        <xdr:cNvPicPr preferRelativeResize="1">
          <a:picLocks noChangeAspect="1"/>
        </xdr:cNvPicPr>
      </xdr:nvPicPr>
      <xdr:blipFill>
        <a:blip r:embed="rId2"/>
        <a:stretch>
          <a:fillRect/>
        </a:stretch>
      </xdr:blipFill>
      <xdr:spPr>
        <a:xfrm>
          <a:off x="171450" y="1943100"/>
          <a:ext cx="647700" cy="200025"/>
        </a:xfrm>
        <a:prstGeom prst="rect">
          <a:avLst/>
        </a:prstGeom>
        <a:noFill/>
        <a:ln w="9525" cmpd="sng">
          <a:noFill/>
        </a:ln>
      </xdr:spPr>
    </xdr:pic>
    <xdr:clientData/>
  </xdr:twoCellAnchor>
  <xdr:twoCellAnchor editAs="oneCell">
    <xdr:from>
      <xdr:col>0</xdr:col>
      <xdr:colOff>171450</xdr:colOff>
      <xdr:row>8</xdr:row>
      <xdr:rowOff>152400</xdr:rowOff>
    </xdr:from>
    <xdr:to>
      <xdr:col>3</xdr:col>
      <xdr:colOff>152400</xdr:colOff>
      <xdr:row>9</xdr:row>
      <xdr:rowOff>123825</xdr:rowOff>
    </xdr:to>
    <xdr:pic>
      <xdr:nvPicPr>
        <xdr:cNvPr id="10" name="図 10"/>
        <xdr:cNvPicPr preferRelativeResize="1">
          <a:picLocks noChangeAspect="1"/>
        </xdr:cNvPicPr>
      </xdr:nvPicPr>
      <xdr:blipFill>
        <a:blip r:embed="rId2"/>
        <a:stretch>
          <a:fillRect/>
        </a:stretch>
      </xdr:blipFill>
      <xdr:spPr>
        <a:xfrm>
          <a:off x="171450" y="2152650"/>
          <a:ext cx="647700" cy="190500"/>
        </a:xfrm>
        <a:prstGeom prst="rect">
          <a:avLst/>
        </a:prstGeom>
        <a:noFill/>
        <a:ln w="9525" cmpd="sng">
          <a:noFill/>
        </a:ln>
      </xdr:spPr>
    </xdr:pic>
    <xdr:clientData/>
  </xdr:twoCellAnchor>
  <xdr:twoCellAnchor editAs="oneCell">
    <xdr:from>
      <xdr:col>12</xdr:col>
      <xdr:colOff>76200</xdr:colOff>
      <xdr:row>6</xdr:row>
      <xdr:rowOff>161925</xdr:rowOff>
    </xdr:from>
    <xdr:to>
      <xdr:col>15</xdr:col>
      <xdr:colOff>152400</xdr:colOff>
      <xdr:row>7</xdr:row>
      <xdr:rowOff>133350</xdr:rowOff>
    </xdr:to>
    <xdr:pic>
      <xdr:nvPicPr>
        <xdr:cNvPr id="11" name="図 14"/>
        <xdr:cNvPicPr preferRelativeResize="1">
          <a:picLocks noChangeAspect="1"/>
        </xdr:cNvPicPr>
      </xdr:nvPicPr>
      <xdr:blipFill>
        <a:blip r:embed="rId3"/>
        <a:stretch>
          <a:fillRect/>
        </a:stretch>
      </xdr:blipFill>
      <xdr:spPr>
        <a:xfrm>
          <a:off x="3676650" y="1724025"/>
          <a:ext cx="876300" cy="190500"/>
        </a:xfrm>
        <a:prstGeom prst="rect">
          <a:avLst/>
        </a:prstGeom>
        <a:noFill/>
        <a:ln w="9525" cmpd="sng">
          <a:noFill/>
        </a:ln>
      </xdr:spPr>
    </xdr:pic>
    <xdr:clientData/>
  </xdr:twoCellAnchor>
  <xdr:twoCellAnchor editAs="oneCell">
    <xdr:from>
      <xdr:col>8</xdr:col>
      <xdr:colOff>733425</xdr:colOff>
      <xdr:row>6</xdr:row>
      <xdr:rowOff>161925</xdr:rowOff>
    </xdr:from>
    <xdr:to>
      <xdr:col>11</xdr:col>
      <xdr:colOff>9525</xdr:colOff>
      <xdr:row>7</xdr:row>
      <xdr:rowOff>142875</xdr:rowOff>
    </xdr:to>
    <xdr:pic>
      <xdr:nvPicPr>
        <xdr:cNvPr id="12" name="図 15"/>
        <xdr:cNvPicPr preferRelativeResize="1">
          <a:picLocks noChangeAspect="1"/>
        </xdr:cNvPicPr>
      </xdr:nvPicPr>
      <xdr:blipFill>
        <a:blip r:embed="rId3"/>
        <a:stretch>
          <a:fillRect/>
        </a:stretch>
      </xdr:blipFill>
      <xdr:spPr>
        <a:xfrm>
          <a:off x="2466975" y="1724025"/>
          <a:ext cx="876300" cy="200025"/>
        </a:xfrm>
        <a:prstGeom prst="rect">
          <a:avLst/>
        </a:prstGeom>
        <a:noFill/>
        <a:ln w="9525" cmpd="sng">
          <a:noFill/>
        </a:ln>
      </xdr:spPr>
    </xdr:pic>
    <xdr:clientData/>
  </xdr:twoCellAnchor>
  <xdr:twoCellAnchor editAs="oneCell">
    <xdr:from>
      <xdr:col>8</xdr:col>
      <xdr:colOff>733425</xdr:colOff>
      <xdr:row>7</xdr:row>
      <xdr:rowOff>152400</xdr:rowOff>
    </xdr:from>
    <xdr:to>
      <xdr:col>11</xdr:col>
      <xdr:colOff>9525</xdr:colOff>
      <xdr:row>8</xdr:row>
      <xdr:rowOff>123825</xdr:rowOff>
    </xdr:to>
    <xdr:pic>
      <xdr:nvPicPr>
        <xdr:cNvPr id="13" name="図 17"/>
        <xdr:cNvPicPr preferRelativeResize="1">
          <a:picLocks noChangeAspect="1"/>
        </xdr:cNvPicPr>
      </xdr:nvPicPr>
      <xdr:blipFill>
        <a:blip r:embed="rId3"/>
        <a:stretch>
          <a:fillRect/>
        </a:stretch>
      </xdr:blipFill>
      <xdr:spPr>
        <a:xfrm>
          <a:off x="2466975" y="1933575"/>
          <a:ext cx="876300" cy="190500"/>
        </a:xfrm>
        <a:prstGeom prst="rect">
          <a:avLst/>
        </a:prstGeom>
        <a:noFill/>
        <a:ln w="9525" cmpd="sng">
          <a:noFill/>
        </a:ln>
      </xdr:spPr>
    </xdr:pic>
    <xdr:clientData/>
  </xdr:twoCellAnchor>
  <xdr:twoCellAnchor editAs="oneCell">
    <xdr:from>
      <xdr:col>12</xdr:col>
      <xdr:colOff>76200</xdr:colOff>
      <xdr:row>7</xdr:row>
      <xdr:rowOff>152400</xdr:rowOff>
    </xdr:from>
    <xdr:to>
      <xdr:col>15</xdr:col>
      <xdr:colOff>152400</xdr:colOff>
      <xdr:row>8</xdr:row>
      <xdr:rowOff>123825</xdr:rowOff>
    </xdr:to>
    <xdr:pic>
      <xdr:nvPicPr>
        <xdr:cNvPr id="14" name="図 18"/>
        <xdr:cNvPicPr preferRelativeResize="1">
          <a:picLocks noChangeAspect="1"/>
        </xdr:cNvPicPr>
      </xdr:nvPicPr>
      <xdr:blipFill>
        <a:blip r:embed="rId3"/>
        <a:stretch>
          <a:fillRect/>
        </a:stretch>
      </xdr:blipFill>
      <xdr:spPr>
        <a:xfrm>
          <a:off x="3676650" y="1933575"/>
          <a:ext cx="876300" cy="190500"/>
        </a:xfrm>
        <a:prstGeom prst="rect">
          <a:avLst/>
        </a:prstGeom>
        <a:noFill/>
        <a:ln w="9525" cmpd="sng">
          <a:noFill/>
        </a:ln>
      </xdr:spPr>
    </xdr:pic>
    <xdr:clientData/>
  </xdr:twoCellAnchor>
  <xdr:twoCellAnchor editAs="oneCell">
    <xdr:from>
      <xdr:col>0</xdr:col>
      <xdr:colOff>209550</xdr:colOff>
      <xdr:row>33</xdr:row>
      <xdr:rowOff>142875</xdr:rowOff>
    </xdr:from>
    <xdr:to>
      <xdr:col>2</xdr:col>
      <xdr:colOff>171450</xdr:colOff>
      <xdr:row>34</xdr:row>
      <xdr:rowOff>104775</xdr:rowOff>
    </xdr:to>
    <xdr:pic>
      <xdr:nvPicPr>
        <xdr:cNvPr id="15" name="図 20"/>
        <xdr:cNvPicPr preferRelativeResize="1">
          <a:picLocks noChangeAspect="1"/>
        </xdr:cNvPicPr>
      </xdr:nvPicPr>
      <xdr:blipFill>
        <a:blip r:embed="rId1"/>
        <a:stretch>
          <a:fillRect/>
        </a:stretch>
      </xdr:blipFill>
      <xdr:spPr>
        <a:xfrm>
          <a:off x="209550" y="7620000"/>
          <a:ext cx="428625" cy="180975"/>
        </a:xfrm>
        <a:prstGeom prst="rect">
          <a:avLst/>
        </a:prstGeom>
        <a:noFill/>
        <a:ln w="9525" cmpd="sng">
          <a:noFill/>
        </a:ln>
      </xdr:spPr>
    </xdr:pic>
    <xdr:clientData/>
  </xdr:twoCellAnchor>
  <xdr:twoCellAnchor editAs="oneCell">
    <xdr:from>
      <xdr:col>0</xdr:col>
      <xdr:colOff>209550</xdr:colOff>
      <xdr:row>34</xdr:row>
      <xdr:rowOff>142875</xdr:rowOff>
    </xdr:from>
    <xdr:to>
      <xdr:col>3</xdr:col>
      <xdr:colOff>190500</xdr:colOff>
      <xdr:row>35</xdr:row>
      <xdr:rowOff>104775</xdr:rowOff>
    </xdr:to>
    <xdr:pic>
      <xdr:nvPicPr>
        <xdr:cNvPr id="16" name="図 21"/>
        <xdr:cNvPicPr preferRelativeResize="1">
          <a:picLocks noChangeAspect="1"/>
        </xdr:cNvPicPr>
      </xdr:nvPicPr>
      <xdr:blipFill>
        <a:blip r:embed="rId2"/>
        <a:stretch>
          <a:fillRect/>
        </a:stretch>
      </xdr:blipFill>
      <xdr:spPr>
        <a:xfrm>
          <a:off x="209550" y="7839075"/>
          <a:ext cx="647700" cy="180975"/>
        </a:xfrm>
        <a:prstGeom prst="rect">
          <a:avLst/>
        </a:prstGeom>
        <a:noFill/>
        <a:ln w="9525" cmpd="sng">
          <a:noFill/>
        </a:ln>
      </xdr:spPr>
    </xdr:pic>
    <xdr:clientData/>
  </xdr:twoCellAnchor>
  <xdr:twoCellAnchor editAs="oneCell">
    <xdr:from>
      <xdr:col>0</xdr:col>
      <xdr:colOff>209550</xdr:colOff>
      <xdr:row>35</xdr:row>
      <xdr:rowOff>123825</xdr:rowOff>
    </xdr:from>
    <xdr:to>
      <xdr:col>3</xdr:col>
      <xdr:colOff>190500</xdr:colOff>
      <xdr:row>36</xdr:row>
      <xdr:rowOff>95250</xdr:rowOff>
    </xdr:to>
    <xdr:pic>
      <xdr:nvPicPr>
        <xdr:cNvPr id="17" name="図 24"/>
        <xdr:cNvPicPr preferRelativeResize="1">
          <a:picLocks noChangeAspect="1"/>
        </xdr:cNvPicPr>
      </xdr:nvPicPr>
      <xdr:blipFill>
        <a:blip r:embed="rId2"/>
        <a:stretch>
          <a:fillRect/>
        </a:stretch>
      </xdr:blipFill>
      <xdr:spPr>
        <a:xfrm>
          <a:off x="209550" y="8039100"/>
          <a:ext cx="647700" cy="190500"/>
        </a:xfrm>
        <a:prstGeom prst="rect">
          <a:avLst/>
        </a:prstGeom>
        <a:noFill/>
        <a:ln w="9525" cmpd="sng">
          <a:noFill/>
        </a:ln>
      </xdr:spPr>
    </xdr:pic>
    <xdr:clientData/>
  </xdr:twoCellAnchor>
  <xdr:twoCellAnchor editAs="oneCell">
    <xdr:from>
      <xdr:col>8</xdr:col>
      <xdr:colOff>762000</xdr:colOff>
      <xdr:row>33</xdr:row>
      <xdr:rowOff>152400</xdr:rowOff>
    </xdr:from>
    <xdr:to>
      <xdr:col>11</xdr:col>
      <xdr:colOff>38100</xdr:colOff>
      <xdr:row>34</xdr:row>
      <xdr:rowOff>123825</xdr:rowOff>
    </xdr:to>
    <xdr:pic>
      <xdr:nvPicPr>
        <xdr:cNvPr id="18" name="図 25"/>
        <xdr:cNvPicPr preferRelativeResize="1">
          <a:picLocks noChangeAspect="1"/>
        </xdr:cNvPicPr>
      </xdr:nvPicPr>
      <xdr:blipFill>
        <a:blip r:embed="rId3"/>
        <a:stretch>
          <a:fillRect/>
        </a:stretch>
      </xdr:blipFill>
      <xdr:spPr>
        <a:xfrm>
          <a:off x="2495550" y="7629525"/>
          <a:ext cx="876300" cy="190500"/>
        </a:xfrm>
        <a:prstGeom prst="rect">
          <a:avLst/>
        </a:prstGeom>
        <a:noFill/>
        <a:ln w="9525" cmpd="sng">
          <a:noFill/>
        </a:ln>
      </xdr:spPr>
    </xdr:pic>
    <xdr:clientData/>
  </xdr:twoCellAnchor>
  <xdr:twoCellAnchor editAs="oneCell">
    <xdr:from>
      <xdr:col>12</xdr:col>
      <xdr:colOff>95250</xdr:colOff>
      <xdr:row>33</xdr:row>
      <xdr:rowOff>142875</xdr:rowOff>
    </xdr:from>
    <xdr:to>
      <xdr:col>15</xdr:col>
      <xdr:colOff>171450</xdr:colOff>
      <xdr:row>34</xdr:row>
      <xdr:rowOff>104775</xdr:rowOff>
    </xdr:to>
    <xdr:pic>
      <xdr:nvPicPr>
        <xdr:cNvPr id="19" name="図 28"/>
        <xdr:cNvPicPr preferRelativeResize="1">
          <a:picLocks noChangeAspect="1"/>
        </xdr:cNvPicPr>
      </xdr:nvPicPr>
      <xdr:blipFill>
        <a:blip r:embed="rId3"/>
        <a:stretch>
          <a:fillRect/>
        </a:stretch>
      </xdr:blipFill>
      <xdr:spPr>
        <a:xfrm>
          <a:off x="3695700" y="7620000"/>
          <a:ext cx="876300" cy="180975"/>
        </a:xfrm>
        <a:prstGeom prst="rect">
          <a:avLst/>
        </a:prstGeom>
        <a:noFill/>
        <a:ln w="9525" cmpd="sng">
          <a:noFill/>
        </a:ln>
      </xdr:spPr>
    </xdr:pic>
    <xdr:clientData/>
  </xdr:twoCellAnchor>
  <xdr:twoCellAnchor editAs="oneCell">
    <xdr:from>
      <xdr:col>12</xdr:col>
      <xdr:colOff>95250</xdr:colOff>
      <xdr:row>34</xdr:row>
      <xdr:rowOff>142875</xdr:rowOff>
    </xdr:from>
    <xdr:to>
      <xdr:col>15</xdr:col>
      <xdr:colOff>171450</xdr:colOff>
      <xdr:row>35</xdr:row>
      <xdr:rowOff>114300</xdr:rowOff>
    </xdr:to>
    <xdr:pic>
      <xdr:nvPicPr>
        <xdr:cNvPr id="20" name="図 30"/>
        <xdr:cNvPicPr preferRelativeResize="1">
          <a:picLocks noChangeAspect="1"/>
        </xdr:cNvPicPr>
      </xdr:nvPicPr>
      <xdr:blipFill>
        <a:blip r:embed="rId3"/>
        <a:stretch>
          <a:fillRect/>
        </a:stretch>
      </xdr:blipFill>
      <xdr:spPr>
        <a:xfrm>
          <a:off x="3695700" y="7839075"/>
          <a:ext cx="876300" cy="190500"/>
        </a:xfrm>
        <a:prstGeom prst="rect">
          <a:avLst/>
        </a:prstGeom>
        <a:noFill/>
        <a:ln w="9525" cmpd="sng">
          <a:noFill/>
        </a:ln>
      </xdr:spPr>
    </xdr:pic>
    <xdr:clientData/>
  </xdr:twoCellAnchor>
  <xdr:twoCellAnchor editAs="oneCell">
    <xdr:from>
      <xdr:col>8</xdr:col>
      <xdr:colOff>762000</xdr:colOff>
      <xdr:row>34</xdr:row>
      <xdr:rowOff>142875</xdr:rowOff>
    </xdr:from>
    <xdr:to>
      <xdr:col>11</xdr:col>
      <xdr:colOff>38100</xdr:colOff>
      <xdr:row>35</xdr:row>
      <xdr:rowOff>104775</xdr:rowOff>
    </xdr:to>
    <xdr:pic>
      <xdr:nvPicPr>
        <xdr:cNvPr id="21" name="図 32"/>
        <xdr:cNvPicPr preferRelativeResize="1">
          <a:picLocks noChangeAspect="1"/>
        </xdr:cNvPicPr>
      </xdr:nvPicPr>
      <xdr:blipFill>
        <a:blip r:embed="rId3"/>
        <a:stretch>
          <a:fillRect/>
        </a:stretch>
      </xdr:blipFill>
      <xdr:spPr>
        <a:xfrm>
          <a:off x="2495550" y="7839075"/>
          <a:ext cx="876300" cy="180975"/>
        </a:xfrm>
        <a:prstGeom prst="rect">
          <a:avLst/>
        </a:prstGeom>
        <a:noFill/>
        <a:ln w="9525" cmpd="sng">
          <a:noFill/>
        </a:ln>
      </xdr:spPr>
    </xdr:pic>
    <xdr:clientData/>
  </xdr:twoCellAnchor>
  <xdr:twoCellAnchor>
    <xdr:from>
      <xdr:col>17</xdr:col>
      <xdr:colOff>0</xdr:colOff>
      <xdr:row>46</xdr:row>
      <xdr:rowOff>0</xdr:rowOff>
    </xdr:from>
    <xdr:to>
      <xdr:col>19</xdr:col>
      <xdr:colOff>161925</xdr:colOff>
      <xdr:row>47</xdr:row>
      <xdr:rowOff>9525</xdr:rowOff>
    </xdr:to>
    <xdr:sp>
      <xdr:nvSpPr>
        <xdr:cNvPr id="22" name="テキスト ボックス 22"/>
        <xdr:cNvSpPr txBox="1">
          <a:spLocks noChangeArrowheads="1"/>
        </xdr:cNvSpPr>
      </xdr:nvSpPr>
      <xdr:spPr>
        <a:xfrm>
          <a:off x="4933950" y="10325100"/>
          <a:ext cx="73342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スコア</a:t>
          </a:r>
        </a:p>
      </xdr:txBody>
    </xdr:sp>
    <xdr:clientData/>
  </xdr:twoCellAnchor>
  <xdr:twoCellAnchor>
    <xdr:from>
      <xdr:col>19</xdr:col>
      <xdr:colOff>123825</xdr:colOff>
      <xdr:row>48</xdr:row>
      <xdr:rowOff>28575</xdr:rowOff>
    </xdr:from>
    <xdr:to>
      <xdr:col>34</xdr:col>
      <xdr:colOff>85725</xdr:colOff>
      <xdr:row>57</xdr:row>
      <xdr:rowOff>19050</xdr:rowOff>
    </xdr:to>
    <xdr:sp>
      <xdr:nvSpPr>
        <xdr:cNvPr id="23" name="テキスト ボックス 23"/>
        <xdr:cNvSpPr txBox="1">
          <a:spLocks noChangeArrowheads="1"/>
        </xdr:cNvSpPr>
      </xdr:nvSpPr>
      <xdr:spPr>
        <a:xfrm>
          <a:off x="5629275" y="10791825"/>
          <a:ext cx="3590925" cy="1962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第１クォーター　　Ａ　　　　　　　　　　　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第２クォーター　　Ａ　　　　　　　　　　　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第３クォーター　　Ａ　　　　　　　　　　　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第４クォーター　　Ａ　　　　　　　　　　　Ｂ</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オーバータイム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Ａ　　　　　　　　　　　Ｂ</a:t>
          </a:r>
          <a:r>
            <a:rPr lang="en-US" cap="none" sz="1200" b="0" i="0" u="none" baseline="0">
              <a:solidFill>
                <a:srgbClr val="000000"/>
              </a:solidFill>
              <a:latin typeface="Calibri"/>
              <a:ea typeface="Calibri"/>
              <a:cs typeface="Calibri"/>
            </a:rPr>
            <a:t>
</a:t>
          </a:r>
        </a:p>
      </xdr:txBody>
    </xdr:sp>
    <xdr:clientData/>
  </xdr:twoCellAnchor>
  <xdr:twoCellAnchor>
    <xdr:from>
      <xdr:col>0</xdr:col>
      <xdr:colOff>95250</xdr:colOff>
      <xdr:row>58</xdr:row>
      <xdr:rowOff>66675</xdr:rowOff>
    </xdr:from>
    <xdr:to>
      <xdr:col>15</xdr:col>
      <xdr:colOff>209550</xdr:colOff>
      <xdr:row>62</xdr:row>
      <xdr:rowOff>161925</xdr:rowOff>
    </xdr:to>
    <xdr:sp>
      <xdr:nvSpPr>
        <xdr:cNvPr id="24" name="テキスト ボックス 24"/>
        <xdr:cNvSpPr txBox="1">
          <a:spLocks noChangeArrowheads="1"/>
        </xdr:cNvSpPr>
      </xdr:nvSpPr>
      <xdr:spPr>
        <a:xfrm>
          <a:off x="95250" y="13020675"/>
          <a:ext cx="4514850" cy="704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スコアラー　　　　　　　　　　　　　　タイマー　　　　　　　　　　　　　　　　　　　</a:t>
          </a:r>
          <a:r>
            <a:rPr lang="en-US" cap="none" sz="1200" b="0" i="0" u="none" baseline="0">
              <a:solidFill>
                <a:srgbClr val="000000"/>
              </a:solidFill>
              <a:latin typeface="Calibri"/>
              <a:ea typeface="Calibri"/>
              <a:cs typeface="Calibri"/>
            </a:rPr>
            <a:t>
</a:t>
          </a:r>
          <a:r>
            <a:rPr lang="en-US" cap="none" sz="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スコアラー　　　　　　　　　　　　　ｼｮｯﾄｸﾛｯｸｵﾍﾟﾚｰﾀｰ　　　　　　　　　　　　</a:t>
          </a:r>
        </a:p>
      </xdr:txBody>
    </xdr:sp>
    <xdr:clientData/>
  </xdr:twoCellAnchor>
  <xdr:twoCellAnchor>
    <xdr:from>
      <xdr:col>0</xdr:col>
      <xdr:colOff>85725</xdr:colOff>
      <xdr:row>62</xdr:row>
      <xdr:rowOff>9525</xdr:rowOff>
    </xdr:from>
    <xdr:to>
      <xdr:col>15</xdr:col>
      <xdr:colOff>200025</xdr:colOff>
      <xdr:row>65</xdr:row>
      <xdr:rowOff>9525</xdr:rowOff>
    </xdr:to>
    <xdr:sp>
      <xdr:nvSpPr>
        <xdr:cNvPr id="25" name="テキスト ボックス 25"/>
        <xdr:cNvSpPr txBox="1">
          <a:spLocks noChangeArrowheads="1"/>
        </xdr:cNvSpPr>
      </xdr:nvSpPr>
      <xdr:spPr>
        <a:xfrm>
          <a:off x="85725" y="13573125"/>
          <a:ext cx="4514850" cy="676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クルーチーフ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1st</a:t>
          </a:r>
          <a:r>
            <a:rPr lang="en-US" cap="none" sz="1200" b="0" i="0" u="none" baseline="0">
              <a:solidFill>
                <a:srgbClr val="000000"/>
              </a:solidFill>
              <a:latin typeface="ＭＳ Ｐゴシック"/>
              <a:ea typeface="ＭＳ Ｐゴシック"/>
              <a:cs typeface="ＭＳ Ｐゴシック"/>
            </a:rPr>
            <a:t>アンパイア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2nd</a:t>
          </a:r>
          <a:r>
            <a:rPr lang="en-US" cap="none" sz="1200" b="0" i="0" u="none" baseline="0">
              <a:solidFill>
                <a:srgbClr val="000000"/>
              </a:solidFill>
              <a:latin typeface="ＭＳ Ｐゴシック"/>
              <a:ea typeface="ＭＳ Ｐゴシック"/>
              <a:cs typeface="ＭＳ Ｐゴシック"/>
            </a:rPr>
            <a:t>アンパイア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180975</xdr:colOff>
      <xdr:row>61</xdr:row>
      <xdr:rowOff>95250</xdr:rowOff>
    </xdr:from>
    <xdr:to>
      <xdr:col>8</xdr:col>
      <xdr:colOff>581025</xdr:colOff>
      <xdr:row>61</xdr:row>
      <xdr:rowOff>95250</xdr:rowOff>
    </xdr:to>
    <xdr:sp>
      <xdr:nvSpPr>
        <xdr:cNvPr id="26" name="直線コネクタ 26"/>
        <xdr:cNvSpPr>
          <a:spLocks/>
        </xdr:cNvSpPr>
      </xdr:nvSpPr>
      <xdr:spPr>
        <a:xfrm>
          <a:off x="180975" y="13506450"/>
          <a:ext cx="2133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60</xdr:row>
      <xdr:rowOff>9525</xdr:rowOff>
    </xdr:from>
    <xdr:to>
      <xdr:col>8</xdr:col>
      <xdr:colOff>542925</xdr:colOff>
      <xdr:row>60</xdr:row>
      <xdr:rowOff>9525</xdr:rowOff>
    </xdr:to>
    <xdr:sp>
      <xdr:nvSpPr>
        <xdr:cNvPr id="27" name="直線コネクタ 27"/>
        <xdr:cNvSpPr>
          <a:spLocks/>
        </xdr:cNvSpPr>
      </xdr:nvSpPr>
      <xdr:spPr>
        <a:xfrm>
          <a:off x="180975" y="13268325"/>
          <a:ext cx="2095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49</xdr:row>
      <xdr:rowOff>47625</xdr:rowOff>
    </xdr:from>
    <xdr:to>
      <xdr:col>28</xdr:col>
      <xdr:colOff>123825</xdr:colOff>
      <xdr:row>49</xdr:row>
      <xdr:rowOff>47625</xdr:rowOff>
    </xdr:to>
    <xdr:sp>
      <xdr:nvSpPr>
        <xdr:cNvPr id="28" name="直線コネクタ 28"/>
        <xdr:cNvSpPr>
          <a:spLocks/>
        </xdr:cNvSpPr>
      </xdr:nvSpPr>
      <xdr:spPr>
        <a:xfrm>
          <a:off x="7048500" y="11029950"/>
          <a:ext cx="714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51</xdr:row>
      <xdr:rowOff>0</xdr:rowOff>
    </xdr:from>
    <xdr:to>
      <xdr:col>28</xdr:col>
      <xdr:colOff>133350</xdr:colOff>
      <xdr:row>51</xdr:row>
      <xdr:rowOff>0</xdr:rowOff>
    </xdr:to>
    <xdr:sp>
      <xdr:nvSpPr>
        <xdr:cNvPr id="29" name="直線コネクタ 29"/>
        <xdr:cNvSpPr>
          <a:spLocks/>
        </xdr:cNvSpPr>
      </xdr:nvSpPr>
      <xdr:spPr>
        <a:xfrm>
          <a:off x="7048500" y="11420475"/>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52</xdr:row>
      <xdr:rowOff>190500</xdr:rowOff>
    </xdr:from>
    <xdr:to>
      <xdr:col>28</xdr:col>
      <xdr:colOff>133350</xdr:colOff>
      <xdr:row>52</xdr:row>
      <xdr:rowOff>190500</xdr:rowOff>
    </xdr:to>
    <xdr:sp>
      <xdr:nvSpPr>
        <xdr:cNvPr id="30" name="直線コネクタ 30"/>
        <xdr:cNvSpPr>
          <a:spLocks/>
        </xdr:cNvSpPr>
      </xdr:nvSpPr>
      <xdr:spPr>
        <a:xfrm>
          <a:off x="7077075" y="11830050"/>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54</xdr:row>
      <xdr:rowOff>142875</xdr:rowOff>
    </xdr:from>
    <xdr:to>
      <xdr:col>28</xdr:col>
      <xdr:colOff>133350</xdr:colOff>
      <xdr:row>54</xdr:row>
      <xdr:rowOff>142875</xdr:rowOff>
    </xdr:to>
    <xdr:sp>
      <xdr:nvSpPr>
        <xdr:cNvPr id="31" name="直線コネクタ 31"/>
        <xdr:cNvSpPr>
          <a:spLocks/>
        </xdr:cNvSpPr>
      </xdr:nvSpPr>
      <xdr:spPr>
        <a:xfrm>
          <a:off x="7077075" y="1222057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56</xdr:row>
      <xdr:rowOff>133350</xdr:rowOff>
    </xdr:from>
    <xdr:to>
      <xdr:col>28</xdr:col>
      <xdr:colOff>161925</xdr:colOff>
      <xdr:row>56</xdr:row>
      <xdr:rowOff>133350</xdr:rowOff>
    </xdr:to>
    <xdr:sp>
      <xdr:nvSpPr>
        <xdr:cNvPr id="32" name="直線コネクタ 32"/>
        <xdr:cNvSpPr>
          <a:spLocks/>
        </xdr:cNvSpPr>
      </xdr:nvSpPr>
      <xdr:spPr>
        <a:xfrm>
          <a:off x="7086600" y="12649200"/>
          <a:ext cx="714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56</xdr:row>
      <xdr:rowOff>142875</xdr:rowOff>
    </xdr:from>
    <xdr:to>
      <xdr:col>33</xdr:col>
      <xdr:colOff>228600</xdr:colOff>
      <xdr:row>56</xdr:row>
      <xdr:rowOff>142875</xdr:rowOff>
    </xdr:to>
    <xdr:sp>
      <xdr:nvSpPr>
        <xdr:cNvPr id="33" name="直線コネクタ 33"/>
        <xdr:cNvSpPr>
          <a:spLocks/>
        </xdr:cNvSpPr>
      </xdr:nvSpPr>
      <xdr:spPr>
        <a:xfrm>
          <a:off x="8382000" y="126587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54</xdr:row>
      <xdr:rowOff>152400</xdr:rowOff>
    </xdr:from>
    <xdr:to>
      <xdr:col>33</xdr:col>
      <xdr:colOff>247650</xdr:colOff>
      <xdr:row>54</xdr:row>
      <xdr:rowOff>152400</xdr:rowOff>
    </xdr:to>
    <xdr:sp>
      <xdr:nvSpPr>
        <xdr:cNvPr id="34" name="直線コネクタ 34"/>
        <xdr:cNvSpPr>
          <a:spLocks/>
        </xdr:cNvSpPr>
      </xdr:nvSpPr>
      <xdr:spPr>
        <a:xfrm>
          <a:off x="8372475" y="12230100"/>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52</xdr:row>
      <xdr:rowOff>190500</xdr:rowOff>
    </xdr:from>
    <xdr:to>
      <xdr:col>33</xdr:col>
      <xdr:colOff>219075</xdr:colOff>
      <xdr:row>52</xdr:row>
      <xdr:rowOff>190500</xdr:rowOff>
    </xdr:to>
    <xdr:sp>
      <xdr:nvSpPr>
        <xdr:cNvPr id="35" name="直線コネクタ 35"/>
        <xdr:cNvSpPr>
          <a:spLocks/>
        </xdr:cNvSpPr>
      </xdr:nvSpPr>
      <xdr:spPr>
        <a:xfrm>
          <a:off x="8372475" y="11830050"/>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51</xdr:row>
      <xdr:rowOff>9525</xdr:rowOff>
    </xdr:from>
    <xdr:to>
      <xdr:col>33</xdr:col>
      <xdr:colOff>219075</xdr:colOff>
      <xdr:row>51</xdr:row>
      <xdr:rowOff>9525</xdr:rowOff>
    </xdr:to>
    <xdr:sp>
      <xdr:nvSpPr>
        <xdr:cNvPr id="36" name="直線コネクタ 36"/>
        <xdr:cNvSpPr>
          <a:spLocks/>
        </xdr:cNvSpPr>
      </xdr:nvSpPr>
      <xdr:spPr>
        <a:xfrm>
          <a:off x="8372475" y="11430000"/>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49</xdr:row>
      <xdr:rowOff>57150</xdr:rowOff>
    </xdr:from>
    <xdr:to>
      <xdr:col>33</xdr:col>
      <xdr:colOff>219075</xdr:colOff>
      <xdr:row>49</xdr:row>
      <xdr:rowOff>57150</xdr:rowOff>
    </xdr:to>
    <xdr:sp>
      <xdr:nvSpPr>
        <xdr:cNvPr id="37" name="直線コネクタ 37"/>
        <xdr:cNvSpPr>
          <a:spLocks/>
        </xdr:cNvSpPr>
      </xdr:nvSpPr>
      <xdr:spPr>
        <a:xfrm>
          <a:off x="8372475" y="1103947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5</xdr:row>
      <xdr:rowOff>123825</xdr:rowOff>
    </xdr:from>
    <xdr:to>
      <xdr:col>15</xdr:col>
      <xdr:colOff>85725</xdr:colOff>
      <xdr:row>5</xdr:row>
      <xdr:rowOff>123825</xdr:rowOff>
    </xdr:to>
    <xdr:sp>
      <xdr:nvSpPr>
        <xdr:cNvPr id="38" name="直線コネクタ 38"/>
        <xdr:cNvSpPr>
          <a:spLocks/>
        </xdr:cNvSpPr>
      </xdr:nvSpPr>
      <xdr:spPr>
        <a:xfrm>
          <a:off x="762000" y="1466850"/>
          <a:ext cx="3724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32</xdr:row>
      <xdr:rowOff>114300</xdr:rowOff>
    </xdr:from>
    <xdr:to>
      <xdr:col>15</xdr:col>
      <xdr:colOff>95250</xdr:colOff>
      <xdr:row>32</xdr:row>
      <xdr:rowOff>114300</xdr:rowOff>
    </xdr:to>
    <xdr:sp>
      <xdr:nvSpPr>
        <xdr:cNvPr id="39" name="直線コネクタ 39"/>
        <xdr:cNvSpPr>
          <a:spLocks/>
        </xdr:cNvSpPr>
      </xdr:nvSpPr>
      <xdr:spPr>
        <a:xfrm>
          <a:off x="781050" y="7372350"/>
          <a:ext cx="3714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704850</xdr:colOff>
      <xdr:row>60</xdr:row>
      <xdr:rowOff>9525</xdr:rowOff>
    </xdr:from>
    <xdr:to>
      <xdr:col>15</xdr:col>
      <xdr:colOff>133350</xdr:colOff>
      <xdr:row>60</xdr:row>
      <xdr:rowOff>9525</xdr:rowOff>
    </xdr:to>
    <xdr:sp>
      <xdr:nvSpPr>
        <xdr:cNvPr id="40" name="直線コネクタ 40"/>
        <xdr:cNvSpPr>
          <a:spLocks/>
        </xdr:cNvSpPr>
      </xdr:nvSpPr>
      <xdr:spPr>
        <a:xfrm>
          <a:off x="2438400" y="13268325"/>
          <a:ext cx="2095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704850</xdr:colOff>
      <xdr:row>61</xdr:row>
      <xdr:rowOff>95250</xdr:rowOff>
    </xdr:from>
    <xdr:to>
      <xdr:col>15</xdr:col>
      <xdr:colOff>133350</xdr:colOff>
      <xdr:row>61</xdr:row>
      <xdr:rowOff>95250</xdr:rowOff>
    </xdr:to>
    <xdr:sp>
      <xdr:nvSpPr>
        <xdr:cNvPr id="41" name="直線コネクタ 41"/>
        <xdr:cNvSpPr>
          <a:spLocks/>
        </xdr:cNvSpPr>
      </xdr:nvSpPr>
      <xdr:spPr>
        <a:xfrm>
          <a:off x="2438400" y="13506450"/>
          <a:ext cx="2095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63</xdr:row>
      <xdr:rowOff>28575</xdr:rowOff>
    </xdr:from>
    <xdr:to>
      <xdr:col>8</xdr:col>
      <xdr:colOff>542925</xdr:colOff>
      <xdr:row>63</xdr:row>
      <xdr:rowOff>28575</xdr:rowOff>
    </xdr:to>
    <xdr:sp>
      <xdr:nvSpPr>
        <xdr:cNvPr id="42" name="直線コネクタ 42"/>
        <xdr:cNvSpPr>
          <a:spLocks/>
        </xdr:cNvSpPr>
      </xdr:nvSpPr>
      <xdr:spPr>
        <a:xfrm>
          <a:off x="180975" y="13820775"/>
          <a:ext cx="2095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63</xdr:row>
      <xdr:rowOff>238125</xdr:rowOff>
    </xdr:from>
    <xdr:to>
      <xdr:col>8</xdr:col>
      <xdr:colOff>542925</xdr:colOff>
      <xdr:row>63</xdr:row>
      <xdr:rowOff>238125</xdr:rowOff>
    </xdr:to>
    <xdr:sp>
      <xdr:nvSpPr>
        <xdr:cNvPr id="43" name="直線コネクタ 43"/>
        <xdr:cNvSpPr>
          <a:spLocks/>
        </xdr:cNvSpPr>
      </xdr:nvSpPr>
      <xdr:spPr>
        <a:xfrm>
          <a:off x="180975" y="14030325"/>
          <a:ext cx="2095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704850</xdr:colOff>
      <xdr:row>63</xdr:row>
      <xdr:rowOff>238125</xdr:rowOff>
    </xdr:from>
    <xdr:to>
      <xdr:col>15</xdr:col>
      <xdr:colOff>133350</xdr:colOff>
      <xdr:row>63</xdr:row>
      <xdr:rowOff>238125</xdr:rowOff>
    </xdr:to>
    <xdr:sp>
      <xdr:nvSpPr>
        <xdr:cNvPr id="44" name="直線コネクタ 44"/>
        <xdr:cNvSpPr>
          <a:spLocks/>
        </xdr:cNvSpPr>
      </xdr:nvSpPr>
      <xdr:spPr>
        <a:xfrm>
          <a:off x="2438400" y="14030325"/>
          <a:ext cx="2095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C083\Desktop\&#39640;&#26657;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選手名簿（見本）"/>
      <sheetName val="！使用不可！2019"/>
      <sheetName val="選手名簿（〆切 4月27日）"/>
      <sheetName val="顧問名簿（〆切 4月27日）"/>
      <sheetName val="総体プロ（〆切 4月27日）"/>
      <sheetName val="夏プロ（〆切6月17日）"/>
      <sheetName val="新人プロ（〆切 9月10日）"/>
      <sheetName val="県大会参加申込書（〆切　 原則として県大会抽選会の前々日）"/>
      <sheetName val="スコアシート（会場校の際には、こちらをご利用ください）"/>
    </sheetNames>
    <sheetDataSet>
      <sheetData sheetId="2">
        <row r="19">
          <cell r="A19">
            <v>1</v>
          </cell>
        </row>
        <row r="20">
          <cell r="A20">
            <v>2</v>
          </cell>
        </row>
        <row r="21">
          <cell r="A21">
            <v>3</v>
          </cell>
        </row>
        <row r="22">
          <cell r="A22">
            <v>4</v>
          </cell>
        </row>
        <row r="23">
          <cell r="A23">
            <v>5</v>
          </cell>
        </row>
        <row r="24">
          <cell r="A24">
            <v>6</v>
          </cell>
        </row>
        <row r="25">
          <cell r="A25">
            <v>7</v>
          </cell>
        </row>
        <row r="26">
          <cell r="A26">
            <v>8</v>
          </cell>
        </row>
        <row r="27">
          <cell r="A27">
            <v>9</v>
          </cell>
        </row>
        <row r="28">
          <cell r="A28">
            <v>10</v>
          </cell>
        </row>
        <row r="29">
          <cell r="A29">
            <v>11</v>
          </cell>
        </row>
        <row r="30">
          <cell r="A30">
            <v>12</v>
          </cell>
        </row>
        <row r="31">
          <cell r="A31">
            <v>13</v>
          </cell>
        </row>
        <row r="32">
          <cell r="A32">
            <v>14</v>
          </cell>
        </row>
        <row r="33">
          <cell r="A33">
            <v>15</v>
          </cell>
        </row>
        <row r="34">
          <cell r="A34">
            <v>16</v>
          </cell>
        </row>
        <row r="35">
          <cell r="A35">
            <v>17</v>
          </cell>
        </row>
        <row r="36">
          <cell r="A36">
            <v>18</v>
          </cell>
        </row>
        <row r="37">
          <cell r="A37">
            <v>19</v>
          </cell>
        </row>
        <row r="38">
          <cell r="A38">
            <v>20</v>
          </cell>
        </row>
        <row r="39">
          <cell r="A39">
            <v>21</v>
          </cell>
        </row>
        <row r="40">
          <cell r="A40">
            <v>22</v>
          </cell>
        </row>
        <row r="41">
          <cell r="A41">
            <v>23</v>
          </cell>
        </row>
        <row r="42">
          <cell r="A42">
            <v>24</v>
          </cell>
        </row>
        <row r="43">
          <cell r="A43">
            <v>25</v>
          </cell>
        </row>
        <row r="44">
          <cell r="A44">
            <v>26</v>
          </cell>
        </row>
        <row r="45">
          <cell r="A45">
            <v>27</v>
          </cell>
        </row>
        <row r="46">
          <cell r="A46">
            <v>28</v>
          </cell>
        </row>
        <row r="47">
          <cell r="A47">
            <v>29</v>
          </cell>
        </row>
        <row r="48">
          <cell r="A48">
            <v>30</v>
          </cell>
        </row>
        <row r="49">
          <cell r="A49">
            <v>31</v>
          </cell>
        </row>
        <row r="50">
          <cell r="A50">
            <v>32</v>
          </cell>
        </row>
        <row r="51">
          <cell r="A51">
            <v>33</v>
          </cell>
        </row>
        <row r="52">
          <cell r="A52">
            <v>34</v>
          </cell>
        </row>
        <row r="53">
          <cell r="A53">
            <v>35</v>
          </cell>
        </row>
        <row r="54">
          <cell r="A54">
            <v>36</v>
          </cell>
        </row>
        <row r="55">
          <cell r="A55">
            <v>37</v>
          </cell>
        </row>
        <row r="56">
          <cell r="A56">
            <v>38</v>
          </cell>
        </row>
        <row r="57">
          <cell r="A57">
            <v>39</v>
          </cell>
        </row>
        <row r="58">
          <cell r="A58">
            <v>40</v>
          </cell>
        </row>
        <row r="59">
          <cell r="A59">
            <v>41</v>
          </cell>
        </row>
        <row r="60">
          <cell r="A60">
            <v>42</v>
          </cell>
        </row>
        <row r="61">
          <cell r="A61">
            <v>43</v>
          </cell>
        </row>
        <row r="62">
          <cell r="A62">
            <v>44</v>
          </cell>
        </row>
        <row r="63">
          <cell r="A63">
            <v>45</v>
          </cell>
        </row>
        <row r="64">
          <cell r="A64">
            <v>46</v>
          </cell>
        </row>
        <row r="65">
          <cell r="A65">
            <v>47</v>
          </cell>
        </row>
        <row r="66">
          <cell r="A66">
            <v>48</v>
          </cell>
        </row>
        <row r="67">
          <cell r="A67">
            <v>49</v>
          </cell>
        </row>
        <row r="68">
          <cell r="A68">
            <v>50</v>
          </cell>
        </row>
        <row r="69">
          <cell r="A69">
            <v>51</v>
          </cell>
        </row>
        <row r="70">
          <cell r="A70">
            <v>52</v>
          </cell>
        </row>
        <row r="71">
          <cell r="A71">
            <v>53</v>
          </cell>
        </row>
        <row r="72">
          <cell r="A72">
            <v>54</v>
          </cell>
        </row>
        <row r="73">
          <cell r="A73">
            <v>55</v>
          </cell>
        </row>
        <row r="74">
          <cell r="A74">
            <v>56</v>
          </cell>
        </row>
        <row r="75">
          <cell r="A75">
            <v>57</v>
          </cell>
        </row>
        <row r="76">
          <cell r="A76">
            <v>58</v>
          </cell>
        </row>
        <row r="77">
          <cell r="A77">
            <v>59</v>
          </cell>
        </row>
        <row r="78">
          <cell r="A78">
            <v>60</v>
          </cell>
        </row>
        <row r="79">
          <cell r="A79">
            <v>61</v>
          </cell>
        </row>
        <row r="80">
          <cell r="A80">
            <v>62</v>
          </cell>
        </row>
        <row r="81">
          <cell r="A81">
            <v>63</v>
          </cell>
        </row>
        <row r="82">
          <cell r="A82">
            <v>64</v>
          </cell>
        </row>
        <row r="83">
          <cell r="A83">
            <v>65</v>
          </cell>
        </row>
        <row r="84">
          <cell r="A84">
            <v>66</v>
          </cell>
        </row>
        <row r="85">
          <cell r="A85">
            <v>67</v>
          </cell>
        </row>
        <row r="86">
          <cell r="A86">
            <v>68</v>
          </cell>
        </row>
        <row r="87">
          <cell r="A87">
            <v>69</v>
          </cell>
        </row>
        <row r="88">
          <cell r="A88">
            <v>70</v>
          </cell>
        </row>
        <row r="89">
          <cell r="A89">
            <v>71</v>
          </cell>
        </row>
        <row r="90">
          <cell r="A90">
            <v>72</v>
          </cell>
        </row>
        <row r="91">
          <cell r="A91">
            <v>73</v>
          </cell>
        </row>
        <row r="92">
          <cell r="A92">
            <v>74</v>
          </cell>
        </row>
        <row r="93">
          <cell r="A93">
            <v>75</v>
          </cell>
        </row>
        <row r="94">
          <cell r="A94">
            <v>76</v>
          </cell>
        </row>
        <row r="95">
          <cell r="A95">
            <v>77</v>
          </cell>
        </row>
        <row r="96">
          <cell r="A96">
            <v>78</v>
          </cell>
        </row>
        <row r="97">
          <cell r="A97">
            <v>79</v>
          </cell>
        </row>
        <row r="98">
          <cell r="A98">
            <v>80</v>
          </cell>
        </row>
        <row r="99">
          <cell r="A99">
            <v>81</v>
          </cell>
        </row>
        <row r="100">
          <cell r="A100">
            <v>82</v>
          </cell>
        </row>
        <row r="101">
          <cell r="A101">
            <v>83</v>
          </cell>
        </row>
        <row r="102">
          <cell r="A102">
            <v>84</v>
          </cell>
        </row>
        <row r="103">
          <cell r="A103">
            <v>85</v>
          </cell>
        </row>
        <row r="104">
          <cell r="A104">
            <v>86</v>
          </cell>
        </row>
        <row r="105">
          <cell r="A105">
            <v>87</v>
          </cell>
        </row>
        <row r="106">
          <cell r="A106">
            <v>88</v>
          </cell>
        </row>
        <row r="107">
          <cell r="A107">
            <v>89</v>
          </cell>
        </row>
        <row r="108">
          <cell r="A108">
            <v>90</v>
          </cell>
        </row>
        <row r="109">
          <cell r="A109">
            <v>91</v>
          </cell>
        </row>
        <row r="110">
          <cell r="A110">
            <v>92</v>
          </cell>
        </row>
        <row r="111">
          <cell r="A111">
            <v>93</v>
          </cell>
        </row>
        <row r="112">
          <cell r="A112">
            <v>94</v>
          </cell>
        </row>
        <row r="113">
          <cell r="A113">
            <v>95</v>
          </cell>
        </row>
        <row r="114">
          <cell r="A114">
            <v>96</v>
          </cell>
        </row>
        <row r="115">
          <cell r="A115">
            <v>97</v>
          </cell>
        </row>
        <row r="116">
          <cell r="A116">
            <v>98</v>
          </cell>
        </row>
        <row r="117">
          <cell r="A117">
            <v>99</v>
          </cell>
        </row>
        <row r="118">
          <cell r="A118">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F113"/>
  <sheetViews>
    <sheetView view="pageLayout" zoomScale="80" zoomScaleNormal="70" zoomScalePageLayoutView="80" workbookViewId="0" topLeftCell="A1">
      <selection activeCell="B6" sqref="B6"/>
    </sheetView>
  </sheetViews>
  <sheetFormatPr defaultColWidth="13.00390625" defaultRowHeight="13.5"/>
  <cols>
    <col min="1" max="1" width="14.00390625" style="0" customWidth="1"/>
    <col min="2" max="2" width="26.625" style="0" customWidth="1"/>
    <col min="3" max="3" width="10.375" style="0" hidden="1" customWidth="1"/>
    <col min="4" max="4" width="5.125" style="0" bestFit="1" customWidth="1"/>
    <col min="5" max="5" width="11.875" style="0" bestFit="1" customWidth="1"/>
    <col min="6" max="6" width="21.875" style="0" customWidth="1"/>
    <col min="7" max="31" width="4.625" style="0" customWidth="1"/>
  </cols>
  <sheetData>
    <row r="1" ht="51" customHeight="1"/>
    <row r="2" spans="1:9" ht="14.25" thickBot="1">
      <c r="A2" s="247"/>
      <c r="B2" s="247"/>
      <c r="C2" s="247"/>
      <c r="D2" s="247"/>
      <c r="E2" s="247"/>
      <c r="F2" s="247"/>
      <c r="G2" s="247"/>
      <c r="I2" t="s">
        <v>49</v>
      </c>
    </row>
    <row r="3" spans="1:32" ht="30" customHeight="1">
      <c r="A3" s="248"/>
      <c r="B3" s="248"/>
      <c r="C3" s="248"/>
      <c r="D3" s="248"/>
      <c r="E3" s="248"/>
      <c r="F3" s="248"/>
      <c r="G3" s="248"/>
      <c r="I3" s="238" t="s">
        <v>365</v>
      </c>
      <c r="J3" s="239"/>
      <c r="K3" s="239"/>
      <c r="L3" s="239"/>
      <c r="M3" s="239"/>
      <c r="N3" s="239"/>
      <c r="O3" s="239"/>
      <c r="P3" s="239"/>
      <c r="Q3" s="239"/>
      <c r="R3" s="239"/>
      <c r="S3" s="239"/>
      <c r="T3" s="239"/>
      <c r="U3" s="239"/>
      <c r="V3" s="239"/>
      <c r="W3" s="239"/>
      <c r="X3" s="239"/>
      <c r="Y3" s="239"/>
      <c r="Z3" s="239"/>
      <c r="AA3" s="239"/>
      <c r="AB3" s="239"/>
      <c r="AC3" s="239"/>
      <c r="AD3" s="240"/>
      <c r="AF3" s="72"/>
    </row>
    <row r="4" spans="1:30" ht="13.5">
      <c r="A4" s="67"/>
      <c r="B4" s="67"/>
      <c r="C4" s="67"/>
      <c r="D4" s="67"/>
      <c r="E4" s="67"/>
      <c r="F4" s="67"/>
      <c r="G4" s="67"/>
      <c r="I4" s="241"/>
      <c r="J4" s="242"/>
      <c r="K4" s="242"/>
      <c r="L4" s="242"/>
      <c r="M4" s="242"/>
      <c r="N4" s="242"/>
      <c r="O4" s="242"/>
      <c r="P4" s="242"/>
      <c r="Q4" s="242"/>
      <c r="R4" s="242"/>
      <c r="S4" s="242"/>
      <c r="T4" s="242"/>
      <c r="U4" s="242"/>
      <c r="V4" s="242"/>
      <c r="W4" s="242"/>
      <c r="X4" s="242"/>
      <c r="Y4" s="242"/>
      <c r="Z4" s="242"/>
      <c r="AA4" s="242"/>
      <c r="AB4" s="242"/>
      <c r="AC4" s="242"/>
      <c r="AD4" s="243"/>
    </row>
    <row r="5" spans="1:30" ht="18.75" customHeight="1">
      <c r="A5" s="6" t="s">
        <v>22</v>
      </c>
      <c r="B5" s="61" t="s">
        <v>386</v>
      </c>
      <c r="C5" s="67"/>
      <c r="D5" s="67"/>
      <c r="E5" s="6" t="s">
        <v>5</v>
      </c>
      <c r="F5" s="3" t="s">
        <v>54</v>
      </c>
      <c r="G5" s="67"/>
      <c r="I5" s="241"/>
      <c r="J5" s="242"/>
      <c r="K5" s="242"/>
      <c r="L5" s="242"/>
      <c r="M5" s="242"/>
      <c r="N5" s="242"/>
      <c r="O5" s="242"/>
      <c r="P5" s="242"/>
      <c r="Q5" s="242"/>
      <c r="R5" s="242"/>
      <c r="S5" s="242"/>
      <c r="T5" s="242"/>
      <c r="U5" s="242"/>
      <c r="V5" s="242"/>
      <c r="W5" s="242"/>
      <c r="X5" s="242"/>
      <c r="Y5" s="242"/>
      <c r="Z5" s="242"/>
      <c r="AA5" s="242"/>
      <c r="AB5" s="242"/>
      <c r="AC5" s="242"/>
      <c r="AD5" s="243"/>
    </row>
    <row r="6" spans="1:30" ht="18.75" customHeight="1">
      <c r="A6" s="53" t="s">
        <v>29</v>
      </c>
      <c r="B6" s="61" t="s">
        <v>50</v>
      </c>
      <c r="C6" s="67"/>
      <c r="D6" s="67"/>
      <c r="E6" s="6" t="s">
        <v>19</v>
      </c>
      <c r="F6" s="3" t="s">
        <v>54</v>
      </c>
      <c r="G6" s="67"/>
      <c r="I6" s="241"/>
      <c r="J6" s="242"/>
      <c r="K6" s="242"/>
      <c r="L6" s="242"/>
      <c r="M6" s="242"/>
      <c r="N6" s="242"/>
      <c r="O6" s="242"/>
      <c r="P6" s="242"/>
      <c r="Q6" s="242"/>
      <c r="R6" s="242"/>
      <c r="S6" s="242"/>
      <c r="T6" s="242"/>
      <c r="U6" s="242"/>
      <c r="V6" s="242"/>
      <c r="W6" s="242"/>
      <c r="X6" s="242"/>
      <c r="Y6" s="242"/>
      <c r="Z6" s="242"/>
      <c r="AA6" s="242"/>
      <c r="AB6" s="242"/>
      <c r="AC6" s="242"/>
      <c r="AD6" s="243"/>
    </row>
    <row r="7" spans="1:30" ht="18.75" customHeight="1">
      <c r="A7" s="6" t="s">
        <v>2</v>
      </c>
      <c r="B7" s="61" t="s">
        <v>51</v>
      </c>
      <c r="C7" s="67"/>
      <c r="D7" s="67"/>
      <c r="E7" s="6" t="s">
        <v>20</v>
      </c>
      <c r="F7" s="3" t="s">
        <v>55</v>
      </c>
      <c r="G7" s="67"/>
      <c r="I7" s="241"/>
      <c r="J7" s="242"/>
      <c r="K7" s="242"/>
      <c r="L7" s="242"/>
      <c r="M7" s="242"/>
      <c r="N7" s="242"/>
      <c r="O7" s="242"/>
      <c r="P7" s="242"/>
      <c r="Q7" s="242"/>
      <c r="R7" s="242"/>
      <c r="S7" s="242"/>
      <c r="T7" s="242"/>
      <c r="U7" s="242"/>
      <c r="V7" s="242"/>
      <c r="W7" s="242"/>
      <c r="X7" s="242"/>
      <c r="Y7" s="242"/>
      <c r="Z7" s="242"/>
      <c r="AA7" s="242"/>
      <c r="AB7" s="242"/>
      <c r="AC7" s="242"/>
      <c r="AD7" s="243"/>
    </row>
    <row r="8" spans="1:30" ht="18.75" customHeight="1">
      <c r="A8" s="6" t="s">
        <v>25</v>
      </c>
      <c r="B8" s="62" t="s">
        <v>52</v>
      </c>
      <c r="C8" s="67"/>
      <c r="D8" s="67"/>
      <c r="E8" s="6" t="s">
        <v>21</v>
      </c>
      <c r="F8" s="3" t="s">
        <v>56</v>
      </c>
      <c r="G8" s="67"/>
      <c r="I8" s="241"/>
      <c r="J8" s="242"/>
      <c r="K8" s="242"/>
      <c r="L8" s="242"/>
      <c r="M8" s="242"/>
      <c r="N8" s="242"/>
      <c r="O8" s="242"/>
      <c r="P8" s="242"/>
      <c r="Q8" s="242"/>
      <c r="R8" s="242"/>
      <c r="S8" s="242"/>
      <c r="T8" s="242"/>
      <c r="U8" s="242"/>
      <c r="V8" s="242"/>
      <c r="W8" s="242"/>
      <c r="X8" s="242"/>
      <c r="Y8" s="242"/>
      <c r="Z8" s="242"/>
      <c r="AA8" s="242"/>
      <c r="AB8" s="242"/>
      <c r="AC8" s="242"/>
      <c r="AD8" s="243"/>
    </row>
    <row r="9" spans="1:30" ht="18.75" customHeight="1">
      <c r="A9" s="6" t="s">
        <v>26</v>
      </c>
      <c r="B9" s="61" t="s">
        <v>53</v>
      </c>
      <c r="C9" s="67"/>
      <c r="D9" s="67"/>
      <c r="E9" s="6" t="s">
        <v>23</v>
      </c>
      <c r="F9" s="3" t="s">
        <v>76</v>
      </c>
      <c r="G9" s="67"/>
      <c r="I9" s="241"/>
      <c r="J9" s="242"/>
      <c r="K9" s="242"/>
      <c r="L9" s="242"/>
      <c r="M9" s="242"/>
      <c r="N9" s="242"/>
      <c r="O9" s="242"/>
      <c r="P9" s="242"/>
      <c r="Q9" s="242"/>
      <c r="R9" s="242"/>
      <c r="S9" s="242"/>
      <c r="T9" s="242"/>
      <c r="U9" s="242"/>
      <c r="V9" s="242"/>
      <c r="W9" s="242"/>
      <c r="X9" s="242"/>
      <c r="Y9" s="242"/>
      <c r="Z9" s="242"/>
      <c r="AA9" s="242"/>
      <c r="AB9" s="242"/>
      <c r="AC9" s="242"/>
      <c r="AD9" s="243"/>
    </row>
    <row r="10" spans="1:30" ht="6" customHeight="1">
      <c r="A10" s="67"/>
      <c r="B10" s="67"/>
      <c r="C10" s="67"/>
      <c r="D10" s="67"/>
      <c r="E10" s="68"/>
      <c r="F10" s="67"/>
      <c r="G10" s="67"/>
      <c r="I10" s="241"/>
      <c r="J10" s="242"/>
      <c r="K10" s="242"/>
      <c r="L10" s="242"/>
      <c r="M10" s="242"/>
      <c r="N10" s="242"/>
      <c r="O10" s="242"/>
      <c r="P10" s="242"/>
      <c r="Q10" s="242"/>
      <c r="R10" s="242"/>
      <c r="S10" s="242"/>
      <c r="T10" s="242"/>
      <c r="U10" s="242"/>
      <c r="V10" s="242"/>
      <c r="W10" s="242"/>
      <c r="X10" s="242"/>
      <c r="Y10" s="242"/>
      <c r="Z10" s="242"/>
      <c r="AA10" s="242"/>
      <c r="AB10" s="242"/>
      <c r="AC10" s="242"/>
      <c r="AD10" s="243"/>
    </row>
    <row r="11" spans="1:30" ht="6" customHeight="1">
      <c r="A11" s="67"/>
      <c r="B11" s="67"/>
      <c r="C11" s="67"/>
      <c r="D11" s="67"/>
      <c r="E11" s="67"/>
      <c r="F11" s="67"/>
      <c r="G11" s="67"/>
      <c r="I11" s="241"/>
      <c r="J11" s="242"/>
      <c r="K11" s="242"/>
      <c r="L11" s="242"/>
      <c r="M11" s="242"/>
      <c r="N11" s="242"/>
      <c r="O11" s="242"/>
      <c r="P11" s="242"/>
      <c r="Q11" s="242"/>
      <c r="R11" s="242"/>
      <c r="S11" s="242"/>
      <c r="T11" s="242"/>
      <c r="U11" s="242"/>
      <c r="V11" s="242"/>
      <c r="W11" s="242"/>
      <c r="X11" s="242"/>
      <c r="Y11" s="242"/>
      <c r="Z11" s="242"/>
      <c r="AA11" s="242"/>
      <c r="AB11" s="242"/>
      <c r="AC11" s="242"/>
      <c r="AD11" s="243"/>
    </row>
    <row r="12" spans="1:30" ht="6" customHeight="1">
      <c r="A12" s="67"/>
      <c r="B12" s="67"/>
      <c r="C12" s="67"/>
      <c r="D12" s="67"/>
      <c r="E12" s="67"/>
      <c r="F12" s="67"/>
      <c r="G12" s="67"/>
      <c r="I12" s="241"/>
      <c r="J12" s="242"/>
      <c r="K12" s="242"/>
      <c r="L12" s="242"/>
      <c r="M12" s="242"/>
      <c r="N12" s="242"/>
      <c r="O12" s="242"/>
      <c r="P12" s="242"/>
      <c r="Q12" s="242"/>
      <c r="R12" s="242"/>
      <c r="S12" s="242"/>
      <c r="T12" s="242"/>
      <c r="U12" s="242"/>
      <c r="V12" s="242"/>
      <c r="W12" s="242"/>
      <c r="X12" s="242"/>
      <c r="Y12" s="242"/>
      <c r="Z12" s="242"/>
      <c r="AA12" s="242"/>
      <c r="AB12" s="242"/>
      <c r="AC12" s="242"/>
      <c r="AD12" s="243"/>
    </row>
    <row r="13" spans="1:30" ht="21" customHeight="1">
      <c r="A13" s="4"/>
      <c r="B13" s="5" t="s">
        <v>9</v>
      </c>
      <c r="C13" s="5" t="s">
        <v>28</v>
      </c>
      <c r="D13" s="5" t="s">
        <v>11</v>
      </c>
      <c r="E13" s="5" t="s">
        <v>12</v>
      </c>
      <c r="F13" s="5" t="s">
        <v>13</v>
      </c>
      <c r="G13" s="5" t="s">
        <v>14</v>
      </c>
      <c r="I13" s="241"/>
      <c r="J13" s="242"/>
      <c r="K13" s="242"/>
      <c r="L13" s="242"/>
      <c r="M13" s="242"/>
      <c r="N13" s="242"/>
      <c r="O13" s="242"/>
      <c r="P13" s="242"/>
      <c r="Q13" s="242"/>
      <c r="R13" s="242"/>
      <c r="S13" s="242"/>
      <c r="T13" s="242"/>
      <c r="U13" s="242"/>
      <c r="V13" s="242"/>
      <c r="W13" s="242"/>
      <c r="X13" s="242"/>
      <c r="Y13" s="242"/>
      <c r="Z13" s="242"/>
      <c r="AA13" s="242"/>
      <c r="AB13" s="242"/>
      <c r="AC13" s="242"/>
      <c r="AD13" s="243"/>
    </row>
    <row r="14" spans="1:30" ht="18.75" customHeight="1">
      <c r="A14" s="4">
        <v>1</v>
      </c>
      <c r="B14" s="3" t="s">
        <v>70</v>
      </c>
      <c r="C14" s="3">
        <v>4</v>
      </c>
      <c r="D14" s="3">
        <v>3</v>
      </c>
      <c r="E14" s="3">
        <v>180</v>
      </c>
      <c r="F14" s="3" t="s">
        <v>57</v>
      </c>
      <c r="G14" s="4"/>
      <c r="I14" s="241"/>
      <c r="J14" s="242"/>
      <c r="K14" s="242"/>
      <c r="L14" s="242"/>
      <c r="M14" s="242"/>
      <c r="N14" s="242"/>
      <c r="O14" s="242"/>
      <c r="P14" s="242"/>
      <c r="Q14" s="242"/>
      <c r="R14" s="242"/>
      <c r="S14" s="242"/>
      <c r="T14" s="242"/>
      <c r="U14" s="242"/>
      <c r="V14" s="242"/>
      <c r="W14" s="242"/>
      <c r="X14" s="242"/>
      <c r="Y14" s="242"/>
      <c r="Z14" s="242"/>
      <c r="AA14" s="242"/>
      <c r="AB14" s="242"/>
      <c r="AC14" s="242"/>
      <c r="AD14" s="243"/>
    </row>
    <row r="15" spans="1:30" ht="18.75" customHeight="1">
      <c r="A15" s="4">
        <v>2</v>
      </c>
      <c r="B15" s="3" t="s">
        <v>71</v>
      </c>
      <c r="C15" s="3">
        <v>5</v>
      </c>
      <c r="D15" s="3">
        <v>3</v>
      </c>
      <c r="E15" s="3">
        <v>175</v>
      </c>
      <c r="F15" s="3" t="s">
        <v>58</v>
      </c>
      <c r="G15" s="4"/>
      <c r="I15" s="241"/>
      <c r="J15" s="242"/>
      <c r="K15" s="242"/>
      <c r="L15" s="242"/>
      <c r="M15" s="242"/>
      <c r="N15" s="242"/>
      <c r="O15" s="242"/>
      <c r="P15" s="242"/>
      <c r="Q15" s="242"/>
      <c r="R15" s="242"/>
      <c r="S15" s="242"/>
      <c r="T15" s="242"/>
      <c r="U15" s="242"/>
      <c r="V15" s="242"/>
      <c r="W15" s="242"/>
      <c r="X15" s="242"/>
      <c r="Y15" s="242"/>
      <c r="Z15" s="242"/>
      <c r="AA15" s="242"/>
      <c r="AB15" s="242"/>
      <c r="AC15" s="242"/>
      <c r="AD15" s="243"/>
    </row>
    <row r="16" spans="1:30" ht="18.75" customHeight="1">
      <c r="A16" s="4">
        <v>3</v>
      </c>
      <c r="B16" s="3" t="s">
        <v>72</v>
      </c>
      <c r="C16" s="3">
        <v>6</v>
      </c>
      <c r="D16" s="3">
        <v>3</v>
      </c>
      <c r="E16" s="3">
        <v>185</v>
      </c>
      <c r="F16" s="3" t="s">
        <v>59</v>
      </c>
      <c r="G16" s="4"/>
      <c r="I16" s="241"/>
      <c r="J16" s="242"/>
      <c r="K16" s="242"/>
      <c r="L16" s="242"/>
      <c r="M16" s="242"/>
      <c r="N16" s="242"/>
      <c r="O16" s="242"/>
      <c r="P16" s="242"/>
      <c r="Q16" s="242"/>
      <c r="R16" s="242"/>
      <c r="S16" s="242"/>
      <c r="T16" s="242"/>
      <c r="U16" s="242"/>
      <c r="V16" s="242"/>
      <c r="W16" s="242"/>
      <c r="X16" s="242"/>
      <c r="Y16" s="242"/>
      <c r="Z16" s="242"/>
      <c r="AA16" s="242"/>
      <c r="AB16" s="242"/>
      <c r="AC16" s="242"/>
      <c r="AD16" s="243"/>
    </row>
    <row r="17" spans="1:30" ht="18.75" customHeight="1">
      <c r="A17" s="4">
        <v>4</v>
      </c>
      <c r="B17" s="3" t="s">
        <v>73</v>
      </c>
      <c r="C17" s="3">
        <v>7</v>
      </c>
      <c r="D17" s="3">
        <v>2</v>
      </c>
      <c r="E17" s="3">
        <v>180</v>
      </c>
      <c r="F17" s="3" t="s">
        <v>57</v>
      </c>
      <c r="G17" s="4"/>
      <c r="I17" s="241"/>
      <c r="J17" s="242"/>
      <c r="K17" s="242"/>
      <c r="L17" s="242"/>
      <c r="M17" s="242"/>
      <c r="N17" s="242"/>
      <c r="O17" s="242"/>
      <c r="P17" s="242"/>
      <c r="Q17" s="242"/>
      <c r="R17" s="242"/>
      <c r="S17" s="242"/>
      <c r="T17" s="242"/>
      <c r="U17" s="242"/>
      <c r="V17" s="242"/>
      <c r="W17" s="242"/>
      <c r="X17" s="242"/>
      <c r="Y17" s="242"/>
      <c r="Z17" s="242"/>
      <c r="AA17" s="242"/>
      <c r="AB17" s="242"/>
      <c r="AC17" s="242"/>
      <c r="AD17" s="243"/>
    </row>
    <row r="18" spans="1:30" ht="18.75" customHeight="1">
      <c r="A18" s="4">
        <v>5</v>
      </c>
      <c r="B18" s="3" t="s">
        <v>74</v>
      </c>
      <c r="C18" s="3">
        <v>8</v>
      </c>
      <c r="D18" s="3">
        <v>2</v>
      </c>
      <c r="E18" s="3">
        <v>170</v>
      </c>
      <c r="F18" s="3" t="s">
        <v>60</v>
      </c>
      <c r="G18" s="4"/>
      <c r="I18" s="241"/>
      <c r="J18" s="242"/>
      <c r="K18" s="242"/>
      <c r="L18" s="242"/>
      <c r="M18" s="242"/>
      <c r="N18" s="242"/>
      <c r="O18" s="242"/>
      <c r="P18" s="242"/>
      <c r="Q18" s="242"/>
      <c r="R18" s="242"/>
      <c r="S18" s="242"/>
      <c r="T18" s="242"/>
      <c r="U18" s="242"/>
      <c r="V18" s="242"/>
      <c r="W18" s="242"/>
      <c r="X18" s="242"/>
      <c r="Y18" s="242"/>
      <c r="Z18" s="242"/>
      <c r="AA18" s="242"/>
      <c r="AB18" s="242"/>
      <c r="AC18" s="242"/>
      <c r="AD18" s="243"/>
    </row>
    <row r="19" spans="1:30" ht="18.75" customHeight="1">
      <c r="A19" s="4">
        <v>6</v>
      </c>
      <c r="B19" s="3" t="s">
        <v>75</v>
      </c>
      <c r="C19" s="3">
        <v>9</v>
      </c>
      <c r="D19" s="3">
        <v>1</v>
      </c>
      <c r="E19" s="3">
        <v>175</v>
      </c>
      <c r="F19" s="3" t="s">
        <v>61</v>
      </c>
      <c r="G19" s="4"/>
      <c r="I19" s="241"/>
      <c r="J19" s="242"/>
      <c r="K19" s="242"/>
      <c r="L19" s="242"/>
      <c r="M19" s="242"/>
      <c r="N19" s="242"/>
      <c r="O19" s="242"/>
      <c r="P19" s="242"/>
      <c r="Q19" s="242"/>
      <c r="R19" s="242"/>
      <c r="S19" s="242"/>
      <c r="T19" s="242"/>
      <c r="U19" s="242"/>
      <c r="V19" s="242"/>
      <c r="W19" s="242"/>
      <c r="X19" s="242"/>
      <c r="Y19" s="242"/>
      <c r="Z19" s="242"/>
      <c r="AA19" s="242"/>
      <c r="AB19" s="242"/>
      <c r="AC19" s="242"/>
      <c r="AD19" s="243"/>
    </row>
    <row r="20" spans="1:30" ht="18.75" customHeight="1">
      <c r="A20" s="4">
        <v>7</v>
      </c>
      <c r="B20" s="3"/>
      <c r="C20" s="3">
        <v>10</v>
      </c>
      <c r="D20" s="3"/>
      <c r="E20" s="3"/>
      <c r="F20" s="3"/>
      <c r="G20" s="4"/>
      <c r="I20" s="241"/>
      <c r="J20" s="242"/>
      <c r="K20" s="242"/>
      <c r="L20" s="242"/>
      <c r="M20" s="242"/>
      <c r="N20" s="242"/>
      <c r="O20" s="242"/>
      <c r="P20" s="242"/>
      <c r="Q20" s="242"/>
      <c r="R20" s="242"/>
      <c r="S20" s="242"/>
      <c r="T20" s="242"/>
      <c r="U20" s="242"/>
      <c r="V20" s="242"/>
      <c r="W20" s="242"/>
      <c r="X20" s="242"/>
      <c r="Y20" s="242"/>
      <c r="Z20" s="242"/>
      <c r="AA20" s="242"/>
      <c r="AB20" s="242"/>
      <c r="AC20" s="242"/>
      <c r="AD20" s="243"/>
    </row>
    <row r="21" spans="1:30" ht="18.75" customHeight="1">
      <c r="A21" s="4">
        <v>8</v>
      </c>
      <c r="B21" s="3"/>
      <c r="C21" s="3"/>
      <c r="D21" s="3"/>
      <c r="E21" s="3"/>
      <c r="F21" s="3"/>
      <c r="G21" s="4"/>
      <c r="I21" s="241"/>
      <c r="J21" s="242"/>
      <c r="K21" s="242"/>
      <c r="L21" s="242"/>
      <c r="M21" s="242"/>
      <c r="N21" s="242"/>
      <c r="O21" s="242"/>
      <c r="P21" s="242"/>
      <c r="Q21" s="242"/>
      <c r="R21" s="242"/>
      <c r="S21" s="242"/>
      <c r="T21" s="242"/>
      <c r="U21" s="242"/>
      <c r="V21" s="242"/>
      <c r="W21" s="242"/>
      <c r="X21" s="242"/>
      <c r="Y21" s="242"/>
      <c r="Z21" s="242"/>
      <c r="AA21" s="242"/>
      <c r="AB21" s="242"/>
      <c r="AC21" s="242"/>
      <c r="AD21" s="243"/>
    </row>
    <row r="22" spans="1:30" ht="18.75" customHeight="1">
      <c r="A22" s="4">
        <v>9</v>
      </c>
      <c r="B22" s="3"/>
      <c r="C22" s="3"/>
      <c r="D22" s="3"/>
      <c r="E22" s="3"/>
      <c r="F22" s="3"/>
      <c r="G22" s="4"/>
      <c r="I22" s="241"/>
      <c r="J22" s="242"/>
      <c r="K22" s="242"/>
      <c r="L22" s="242"/>
      <c r="M22" s="242"/>
      <c r="N22" s="242"/>
      <c r="O22" s="242"/>
      <c r="P22" s="242"/>
      <c r="Q22" s="242"/>
      <c r="R22" s="242"/>
      <c r="S22" s="242"/>
      <c r="T22" s="242"/>
      <c r="U22" s="242"/>
      <c r="V22" s="242"/>
      <c r="W22" s="242"/>
      <c r="X22" s="242"/>
      <c r="Y22" s="242"/>
      <c r="Z22" s="242"/>
      <c r="AA22" s="242"/>
      <c r="AB22" s="242"/>
      <c r="AC22" s="242"/>
      <c r="AD22" s="243"/>
    </row>
    <row r="23" spans="1:30" ht="18.75" customHeight="1">
      <c r="A23" s="4">
        <v>10</v>
      </c>
      <c r="B23" s="3"/>
      <c r="C23" s="3"/>
      <c r="D23" s="3"/>
      <c r="E23" s="3"/>
      <c r="F23" s="3"/>
      <c r="G23" s="69"/>
      <c r="I23" s="241"/>
      <c r="J23" s="242"/>
      <c r="K23" s="242"/>
      <c r="L23" s="242"/>
      <c r="M23" s="242"/>
      <c r="N23" s="242"/>
      <c r="O23" s="242"/>
      <c r="P23" s="242"/>
      <c r="Q23" s="242"/>
      <c r="R23" s="242"/>
      <c r="S23" s="242"/>
      <c r="T23" s="242"/>
      <c r="U23" s="242"/>
      <c r="V23" s="242"/>
      <c r="W23" s="242"/>
      <c r="X23" s="242"/>
      <c r="Y23" s="242"/>
      <c r="Z23" s="242"/>
      <c r="AA23" s="242"/>
      <c r="AB23" s="242"/>
      <c r="AC23" s="242"/>
      <c r="AD23" s="243"/>
    </row>
    <row r="24" spans="1:30" ht="18.75" customHeight="1">
      <c r="A24" s="65">
        <v>11</v>
      </c>
      <c r="B24" s="66"/>
      <c r="C24" s="66"/>
      <c r="D24" s="66"/>
      <c r="E24" s="66"/>
      <c r="F24" s="66"/>
      <c r="G24" s="4"/>
      <c r="I24" s="241"/>
      <c r="J24" s="242"/>
      <c r="K24" s="242"/>
      <c r="L24" s="242"/>
      <c r="M24" s="242"/>
      <c r="N24" s="242"/>
      <c r="O24" s="242"/>
      <c r="P24" s="242"/>
      <c r="Q24" s="242"/>
      <c r="R24" s="242"/>
      <c r="S24" s="242"/>
      <c r="T24" s="242"/>
      <c r="U24" s="242"/>
      <c r="V24" s="242"/>
      <c r="W24" s="242"/>
      <c r="X24" s="242"/>
      <c r="Y24" s="242"/>
      <c r="Z24" s="242"/>
      <c r="AA24" s="242"/>
      <c r="AB24" s="242"/>
      <c r="AC24" s="242"/>
      <c r="AD24" s="243"/>
    </row>
    <row r="25" spans="1:30" ht="18.75" customHeight="1">
      <c r="A25" s="4">
        <v>12</v>
      </c>
      <c r="B25" s="3"/>
      <c r="C25" s="3"/>
      <c r="D25" s="3"/>
      <c r="E25" s="3"/>
      <c r="F25" s="3"/>
      <c r="G25" s="4"/>
      <c r="I25" s="241"/>
      <c r="J25" s="242"/>
      <c r="K25" s="242"/>
      <c r="L25" s="242"/>
      <c r="M25" s="242"/>
      <c r="N25" s="242"/>
      <c r="O25" s="242"/>
      <c r="P25" s="242"/>
      <c r="Q25" s="242"/>
      <c r="R25" s="242"/>
      <c r="S25" s="242"/>
      <c r="T25" s="242"/>
      <c r="U25" s="242"/>
      <c r="V25" s="242"/>
      <c r="W25" s="242"/>
      <c r="X25" s="242"/>
      <c r="Y25" s="242"/>
      <c r="Z25" s="242"/>
      <c r="AA25" s="242"/>
      <c r="AB25" s="242"/>
      <c r="AC25" s="242"/>
      <c r="AD25" s="243"/>
    </row>
    <row r="26" spans="1:30" ht="18.75" customHeight="1">
      <c r="A26" s="4">
        <v>13</v>
      </c>
      <c r="B26" s="3"/>
      <c r="C26" s="3"/>
      <c r="D26" s="3"/>
      <c r="E26" s="3"/>
      <c r="F26" s="3"/>
      <c r="G26" s="4"/>
      <c r="I26" s="241"/>
      <c r="J26" s="242"/>
      <c r="K26" s="242"/>
      <c r="L26" s="242"/>
      <c r="M26" s="242"/>
      <c r="N26" s="242"/>
      <c r="O26" s="242"/>
      <c r="P26" s="242"/>
      <c r="Q26" s="242"/>
      <c r="R26" s="242"/>
      <c r="S26" s="242"/>
      <c r="T26" s="242"/>
      <c r="U26" s="242"/>
      <c r="V26" s="242"/>
      <c r="W26" s="242"/>
      <c r="X26" s="242"/>
      <c r="Y26" s="242"/>
      <c r="Z26" s="242"/>
      <c r="AA26" s="242"/>
      <c r="AB26" s="242"/>
      <c r="AC26" s="242"/>
      <c r="AD26" s="243"/>
    </row>
    <row r="27" spans="1:30" ht="18.75" customHeight="1">
      <c r="A27" s="4">
        <v>14</v>
      </c>
      <c r="B27" s="3"/>
      <c r="C27" s="3"/>
      <c r="D27" s="3"/>
      <c r="E27" s="3"/>
      <c r="F27" s="3"/>
      <c r="G27" s="4"/>
      <c r="I27" s="241"/>
      <c r="J27" s="242"/>
      <c r="K27" s="242"/>
      <c r="L27" s="242"/>
      <c r="M27" s="242"/>
      <c r="N27" s="242"/>
      <c r="O27" s="242"/>
      <c r="P27" s="242"/>
      <c r="Q27" s="242"/>
      <c r="R27" s="242"/>
      <c r="S27" s="242"/>
      <c r="T27" s="242"/>
      <c r="U27" s="242"/>
      <c r="V27" s="242"/>
      <c r="W27" s="242"/>
      <c r="X27" s="242"/>
      <c r="Y27" s="242"/>
      <c r="Z27" s="242"/>
      <c r="AA27" s="242"/>
      <c r="AB27" s="242"/>
      <c r="AC27" s="242"/>
      <c r="AD27" s="243"/>
    </row>
    <row r="28" spans="1:30" ht="18.75" customHeight="1">
      <c r="A28" s="4">
        <v>15</v>
      </c>
      <c r="B28" s="3"/>
      <c r="C28" s="3"/>
      <c r="D28" s="3"/>
      <c r="E28" s="3"/>
      <c r="F28" s="3"/>
      <c r="G28" s="4"/>
      <c r="I28" s="241"/>
      <c r="J28" s="242"/>
      <c r="K28" s="242"/>
      <c r="L28" s="242"/>
      <c r="M28" s="242"/>
      <c r="N28" s="242"/>
      <c r="O28" s="242"/>
      <c r="P28" s="242"/>
      <c r="Q28" s="242"/>
      <c r="R28" s="242"/>
      <c r="S28" s="242"/>
      <c r="T28" s="242"/>
      <c r="U28" s="242"/>
      <c r="V28" s="242"/>
      <c r="W28" s="242"/>
      <c r="X28" s="242"/>
      <c r="Y28" s="242"/>
      <c r="Z28" s="242"/>
      <c r="AA28" s="242"/>
      <c r="AB28" s="242"/>
      <c r="AC28" s="242"/>
      <c r="AD28" s="243"/>
    </row>
    <row r="29" spans="1:30" ht="18.75" customHeight="1">
      <c r="A29" s="4">
        <v>16</v>
      </c>
      <c r="B29" s="3"/>
      <c r="C29" s="3"/>
      <c r="D29" s="3"/>
      <c r="E29" s="3"/>
      <c r="F29" s="3"/>
      <c r="G29" s="4"/>
      <c r="I29" s="241"/>
      <c r="J29" s="242"/>
      <c r="K29" s="242"/>
      <c r="L29" s="242"/>
      <c r="M29" s="242"/>
      <c r="N29" s="242"/>
      <c r="O29" s="242"/>
      <c r="P29" s="242"/>
      <c r="Q29" s="242"/>
      <c r="R29" s="242"/>
      <c r="S29" s="242"/>
      <c r="T29" s="242"/>
      <c r="U29" s="242"/>
      <c r="V29" s="242"/>
      <c r="W29" s="242"/>
      <c r="X29" s="242"/>
      <c r="Y29" s="242"/>
      <c r="Z29" s="242"/>
      <c r="AA29" s="242"/>
      <c r="AB29" s="242"/>
      <c r="AC29" s="242"/>
      <c r="AD29" s="243"/>
    </row>
    <row r="30" spans="1:30" ht="18.75" customHeight="1">
      <c r="A30" s="4">
        <v>17</v>
      </c>
      <c r="B30" s="3"/>
      <c r="C30" s="3"/>
      <c r="D30" s="3"/>
      <c r="E30" s="3"/>
      <c r="F30" s="3"/>
      <c r="G30" s="4"/>
      <c r="I30" s="241"/>
      <c r="J30" s="242"/>
      <c r="K30" s="242"/>
      <c r="L30" s="242"/>
      <c r="M30" s="242"/>
      <c r="N30" s="242"/>
      <c r="O30" s="242"/>
      <c r="P30" s="242"/>
      <c r="Q30" s="242"/>
      <c r="R30" s="242"/>
      <c r="S30" s="242"/>
      <c r="T30" s="242"/>
      <c r="U30" s="242"/>
      <c r="V30" s="242"/>
      <c r="W30" s="242"/>
      <c r="X30" s="242"/>
      <c r="Y30" s="242"/>
      <c r="Z30" s="242"/>
      <c r="AA30" s="242"/>
      <c r="AB30" s="242"/>
      <c r="AC30" s="242"/>
      <c r="AD30" s="243"/>
    </row>
    <row r="31" spans="1:30" ht="18.75" customHeight="1">
      <c r="A31" s="4">
        <v>18</v>
      </c>
      <c r="B31" s="3"/>
      <c r="C31" s="3"/>
      <c r="D31" s="3"/>
      <c r="E31" s="3"/>
      <c r="F31" s="3"/>
      <c r="G31" s="4"/>
      <c r="I31" s="241"/>
      <c r="J31" s="242"/>
      <c r="K31" s="242"/>
      <c r="L31" s="242"/>
      <c r="M31" s="242"/>
      <c r="N31" s="242"/>
      <c r="O31" s="242"/>
      <c r="P31" s="242"/>
      <c r="Q31" s="242"/>
      <c r="R31" s="242"/>
      <c r="S31" s="242"/>
      <c r="T31" s="242"/>
      <c r="U31" s="242"/>
      <c r="V31" s="242"/>
      <c r="W31" s="242"/>
      <c r="X31" s="242"/>
      <c r="Y31" s="242"/>
      <c r="Z31" s="242"/>
      <c r="AA31" s="242"/>
      <c r="AB31" s="242"/>
      <c r="AC31" s="242"/>
      <c r="AD31" s="243"/>
    </row>
    <row r="32" spans="1:30" ht="18.75" customHeight="1">
      <c r="A32" s="4">
        <v>19</v>
      </c>
      <c r="B32" s="3"/>
      <c r="C32" s="3"/>
      <c r="D32" s="3"/>
      <c r="E32" s="3"/>
      <c r="F32" s="3"/>
      <c r="G32" s="4"/>
      <c r="I32" s="241"/>
      <c r="J32" s="242"/>
      <c r="K32" s="242"/>
      <c r="L32" s="242"/>
      <c r="M32" s="242"/>
      <c r="N32" s="242"/>
      <c r="O32" s="242"/>
      <c r="P32" s="242"/>
      <c r="Q32" s="242"/>
      <c r="R32" s="242"/>
      <c r="S32" s="242"/>
      <c r="T32" s="242"/>
      <c r="U32" s="242"/>
      <c r="V32" s="242"/>
      <c r="W32" s="242"/>
      <c r="X32" s="242"/>
      <c r="Y32" s="242"/>
      <c r="Z32" s="242"/>
      <c r="AA32" s="242"/>
      <c r="AB32" s="242"/>
      <c r="AC32" s="242"/>
      <c r="AD32" s="243"/>
    </row>
    <row r="33" spans="1:30" ht="18.75" customHeight="1">
      <c r="A33" s="4">
        <v>20</v>
      </c>
      <c r="B33" s="3"/>
      <c r="C33" s="3"/>
      <c r="D33" s="3"/>
      <c r="E33" s="3"/>
      <c r="F33" s="3"/>
      <c r="G33" s="4"/>
      <c r="I33" s="241"/>
      <c r="J33" s="242"/>
      <c r="K33" s="242"/>
      <c r="L33" s="242"/>
      <c r="M33" s="242"/>
      <c r="N33" s="242"/>
      <c r="O33" s="242"/>
      <c r="P33" s="242"/>
      <c r="Q33" s="242"/>
      <c r="R33" s="242"/>
      <c r="S33" s="242"/>
      <c r="T33" s="242"/>
      <c r="U33" s="242"/>
      <c r="V33" s="242"/>
      <c r="W33" s="242"/>
      <c r="X33" s="242"/>
      <c r="Y33" s="242"/>
      <c r="Z33" s="242"/>
      <c r="AA33" s="242"/>
      <c r="AB33" s="242"/>
      <c r="AC33" s="242"/>
      <c r="AD33" s="243"/>
    </row>
    <row r="34" spans="1:30" ht="18.75" customHeight="1">
      <c r="A34" s="4">
        <v>21</v>
      </c>
      <c r="B34" s="3"/>
      <c r="C34" s="3"/>
      <c r="D34" s="3"/>
      <c r="E34" s="3"/>
      <c r="F34" s="3"/>
      <c r="G34" s="4"/>
      <c r="I34" s="241"/>
      <c r="J34" s="242"/>
      <c r="K34" s="242"/>
      <c r="L34" s="242"/>
      <c r="M34" s="242"/>
      <c r="N34" s="242"/>
      <c r="O34" s="242"/>
      <c r="P34" s="242"/>
      <c r="Q34" s="242"/>
      <c r="R34" s="242"/>
      <c r="S34" s="242"/>
      <c r="T34" s="242"/>
      <c r="U34" s="242"/>
      <c r="V34" s="242"/>
      <c r="W34" s="242"/>
      <c r="X34" s="242"/>
      <c r="Y34" s="242"/>
      <c r="Z34" s="242"/>
      <c r="AA34" s="242"/>
      <c r="AB34" s="242"/>
      <c r="AC34" s="242"/>
      <c r="AD34" s="243"/>
    </row>
    <row r="35" spans="1:30" ht="18.75" customHeight="1" thickBot="1">
      <c r="A35" s="4">
        <v>22</v>
      </c>
      <c r="B35" s="3"/>
      <c r="C35" s="3"/>
      <c r="D35" s="3"/>
      <c r="E35" s="3"/>
      <c r="F35" s="3"/>
      <c r="G35" s="4"/>
      <c r="I35" s="244"/>
      <c r="J35" s="245"/>
      <c r="K35" s="245"/>
      <c r="L35" s="245"/>
      <c r="M35" s="245"/>
      <c r="N35" s="245"/>
      <c r="O35" s="245"/>
      <c r="P35" s="245"/>
      <c r="Q35" s="245"/>
      <c r="R35" s="245"/>
      <c r="S35" s="245"/>
      <c r="T35" s="245"/>
      <c r="U35" s="245"/>
      <c r="V35" s="245"/>
      <c r="W35" s="245"/>
      <c r="X35" s="245"/>
      <c r="Y35" s="245"/>
      <c r="Z35" s="245"/>
      <c r="AA35" s="245"/>
      <c r="AB35" s="245"/>
      <c r="AC35" s="245"/>
      <c r="AD35" s="246"/>
    </row>
    <row r="36" spans="1:7" ht="18.75" customHeight="1">
      <c r="A36" s="4">
        <v>23</v>
      </c>
      <c r="B36" s="3"/>
      <c r="C36" s="3"/>
      <c r="D36" s="3"/>
      <c r="E36" s="3"/>
      <c r="F36" s="3"/>
      <c r="G36" s="4"/>
    </row>
    <row r="37" spans="1:7" ht="18.75" customHeight="1">
      <c r="A37" s="4">
        <v>24</v>
      </c>
      <c r="B37" s="3"/>
      <c r="C37" s="3"/>
      <c r="D37" s="3"/>
      <c r="E37" s="3"/>
      <c r="F37" s="3"/>
      <c r="G37" s="4"/>
    </row>
    <row r="38" spans="1:7" ht="18.75" customHeight="1">
      <c r="A38" s="4">
        <v>25</v>
      </c>
      <c r="B38" s="3"/>
      <c r="C38" s="3"/>
      <c r="D38" s="3"/>
      <c r="E38" s="3"/>
      <c r="F38" s="3"/>
      <c r="G38" s="4"/>
    </row>
    <row r="39" spans="1:7" ht="18.75" customHeight="1">
      <c r="A39" s="4">
        <v>26</v>
      </c>
      <c r="B39" s="3"/>
      <c r="C39" s="3"/>
      <c r="D39" s="3"/>
      <c r="E39" s="3"/>
      <c r="F39" s="3"/>
      <c r="G39" s="4"/>
    </row>
    <row r="40" spans="1:7" ht="18.75" customHeight="1">
      <c r="A40" s="4">
        <v>27</v>
      </c>
      <c r="B40" s="3"/>
      <c r="C40" s="3"/>
      <c r="D40" s="3"/>
      <c r="E40" s="3"/>
      <c r="F40" s="3"/>
      <c r="G40" s="4"/>
    </row>
    <row r="41" spans="1:7" ht="18.75" customHeight="1">
      <c r="A41" s="4">
        <v>28</v>
      </c>
      <c r="B41" s="3"/>
      <c r="C41" s="3"/>
      <c r="D41" s="3"/>
      <c r="E41" s="3"/>
      <c r="F41" s="3"/>
      <c r="G41" s="4"/>
    </row>
    <row r="42" spans="1:7" ht="18.75" customHeight="1">
      <c r="A42" s="4">
        <v>29</v>
      </c>
      <c r="B42" s="3"/>
      <c r="C42" s="3"/>
      <c r="D42" s="3"/>
      <c r="E42" s="3"/>
      <c r="F42" s="3"/>
      <c r="G42" s="4"/>
    </row>
    <row r="43" spans="1:7" ht="18.75" customHeight="1">
      <c r="A43" s="4">
        <v>30</v>
      </c>
      <c r="B43" s="3"/>
      <c r="C43" s="3"/>
      <c r="D43" s="3"/>
      <c r="E43" s="3"/>
      <c r="F43" s="3"/>
      <c r="G43" s="4"/>
    </row>
    <row r="44" spans="1:7" ht="18.75" customHeight="1">
      <c r="A44" s="4">
        <v>31</v>
      </c>
      <c r="B44" s="3"/>
      <c r="C44" s="3"/>
      <c r="D44" s="3"/>
      <c r="E44" s="3"/>
      <c r="F44" s="3"/>
      <c r="G44" s="4"/>
    </row>
    <row r="45" spans="1:7" ht="18.75" customHeight="1">
      <c r="A45" s="4">
        <v>32</v>
      </c>
      <c r="B45" s="3"/>
      <c r="C45" s="3"/>
      <c r="D45" s="3"/>
      <c r="E45" s="3"/>
      <c r="F45" s="3"/>
      <c r="G45" s="4"/>
    </row>
    <row r="46" spans="1:7" ht="18.75" customHeight="1">
      <c r="A46" s="4">
        <v>33</v>
      </c>
      <c r="B46" s="3"/>
      <c r="C46" s="3"/>
      <c r="D46" s="3"/>
      <c r="E46" s="3"/>
      <c r="F46" s="3"/>
      <c r="G46" s="4"/>
    </row>
    <row r="47" spans="1:7" ht="18.75" customHeight="1">
      <c r="A47" s="4">
        <v>34</v>
      </c>
      <c r="B47" s="3"/>
      <c r="C47" s="3"/>
      <c r="D47" s="3"/>
      <c r="E47" s="3"/>
      <c r="F47" s="3"/>
      <c r="G47" s="4"/>
    </row>
    <row r="48" spans="1:7" ht="18.75" customHeight="1">
      <c r="A48" s="4">
        <v>35</v>
      </c>
      <c r="B48" s="3"/>
      <c r="C48" s="3"/>
      <c r="D48" s="3"/>
      <c r="E48" s="3"/>
      <c r="F48" s="3"/>
      <c r="G48" s="4"/>
    </row>
    <row r="49" spans="1:7" ht="18.75" customHeight="1">
      <c r="A49" s="4">
        <v>36</v>
      </c>
      <c r="B49" s="3"/>
      <c r="C49" s="3"/>
      <c r="D49" s="3"/>
      <c r="E49" s="3"/>
      <c r="F49" s="3"/>
      <c r="G49" s="4"/>
    </row>
    <row r="50" spans="1:7" ht="18.75" customHeight="1">
      <c r="A50" s="4">
        <v>37</v>
      </c>
      <c r="B50" s="3"/>
      <c r="C50" s="3"/>
      <c r="D50" s="3"/>
      <c r="E50" s="3"/>
      <c r="F50" s="3"/>
      <c r="G50" s="4"/>
    </row>
    <row r="51" spans="1:7" ht="18.75" customHeight="1">
      <c r="A51" s="4">
        <v>38</v>
      </c>
      <c r="B51" s="3"/>
      <c r="C51" s="3"/>
      <c r="D51" s="3"/>
      <c r="E51" s="3"/>
      <c r="F51" s="3"/>
      <c r="G51" s="4"/>
    </row>
    <row r="52" spans="1:7" ht="18.75" customHeight="1">
      <c r="A52" s="4">
        <v>39</v>
      </c>
      <c r="B52" s="3"/>
      <c r="C52" s="3"/>
      <c r="D52" s="3"/>
      <c r="E52" s="3"/>
      <c r="F52" s="3"/>
      <c r="G52" s="4"/>
    </row>
    <row r="53" spans="1:7" ht="18.75" customHeight="1">
      <c r="A53" s="4">
        <v>40</v>
      </c>
      <c r="B53" s="3"/>
      <c r="C53" s="3"/>
      <c r="D53" s="3"/>
      <c r="E53" s="3"/>
      <c r="F53" s="3"/>
      <c r="G53" s="4"/>
    </row>
    <row r="54" spans="1:7" ht="18.75" customHeight="1">
      <c r="A54" s="4">
        <v>41</v>
      </c>
      <c r="B54" s="3"/>
      <c r="C54" s="3"/>
      <c r="D54" s="3"/>
      <c r="E54" s="3"/>
      <c r="F54" s="3"/>
      <c r="G54" s="4"/>
    </row>
    <row r="55" spans="1:7" ht="18.75" customHeight="1">
      <c r="A55" s="4">
        <v>42</v>
      </c>
      <c r="B55" s="3"/>
      <c r="C55" s="3"/>
      <c r="D55" s="3"/>
      <c r="E55" s="3"/>
      <c r="F55" s="3"/>
      <c r="G55" s="4"/>
    </row>
    <row r="56" spans="1:7" ht="18.75" customHeight="1">
      <c r="A56" s="4">
        <v>43</v>
      </c>
      <c r="B56" s="3"/>
      <c r="C56" s="3"/>
      <c r="D56" s="3"/>
      <c r="E56" s="3"/>
      <c r="F56" s="3"/>
      <c r="G56" s="4"/>
    </row>
    <row r="57" spans="1:7" ht="18.75" customHeight="1">
      <c r="A57" s="4">
        <v>44</v>
      </c>
      <c r="B57" s="3"/>
      <c r="C57" s="3"/>
      <c r="D57" s="3"/>
      <c r="E57" s="3"/>
      <c r="F57" s="3"/>
      <c r="G57" s="4"/>
    </row>
    <row r="58" spans="1:7" ht="18.75" customHeight="1">
      <c r="A58" s="4">
        <v>45</v>
      </c>
      <c r="B58" s="3"/>
      <c r="C58" s="3"/>
      <c r="D58" s="3"/>
      <c r="E58" s="3"/>
      <c r="F58" s="3"/>
      <c r="G58" s="4"/>
    </row>
    <row r="59" spans="1:7" ht="18.75" customHeight="1">
      <c r="A59" s="4">
        <v>46</v>
      </c>
      <c r="B59" s="3"/>
      <c r="C59" s="3"/>
      <c r="D59" s="3"/>
      <c r="E59" s="3"/>
      <c r="F59" s="3"/>
      <c r="G59" s="4"/>
    </row>
    <row r="60" spans="1:7" ht="18.75" customHeight="1">
      <c r="A60" s="4">
        <v>47</v>
      </c>
      <c r="B60" s="3"/>
      <c r="C60" s="3"/>
      <c r="D60" s="3"/>
      <c r="E60" s="3"/>
      <c r="F60" s="3"/>
      <c r="G60" s="4"/>
    </row>
    <row r="61" spans="1:7" ht="18.75" customHeight="1">
      <c r="A61" s="4">
        <v>48</v>
      </c>
      <c r="B61" s="3"/>
      <c r="C61" s="3"/>
      <c r="D61" s="3"/>
      <c r="E61" s="3"/>
      <c r="F61" s="3"/>
      <c r="G61" s="4"/>
    </row>
    <row r="62" spans="1:7" ht="18.75" customHeight="1">
      <c r="A62" s="4">
        <v>49</v>
      </c>
      <c r="B62" s="3"/>
      <c r="C62" s="3"/>
      <c r="D62" s="3"/>
      <c r="E62" s="3"/>
      <c r="F62" s="3"/>
      <c r="G62" s="4"/>
    </row>
    <row r="63" spans="1:7" ht="18.75" customHeight="1">
      <c r="A63" s="4">
        <v>50</v>
      </c>
      <c r="B63" s="3"/>
      <c r="C63" s="3"/>
      <c r="D63" s="3"/>
      <c r="E63" s="3"/>
      <c r="F63" s="3"/>
      <c r="G63" s="4"/>
    </row>
    <row r="64" spans="1:7" ht="18.75" customHeight="1">
      <c r="A64" s="4">
        <v>51</v>
      </c>
      <c r="B64" s="3"/>
      <c r="C64" s="3"/>
      <c r="D64" s="3"/>
      <c r="E64" s="3"/>
      <c r="F64" s="3"/>
      <c r="G64" s="4"/>
    </row>
    <row r="65" spans="1:7" ht="18.75" customHeight="1">
      <c r="A65" s="4">
        <v>52</v>
      </c>
      <c r="B65" s="3"/>
      <c r="C65" s="3"/>
      <c r="D65" s="3"/>
      <c r="E65" s="3"/>
      <c r="F65" s="3"/>
      <c r="G65" s="4"/>
    </row>
    <row r="66" spans="1:7" ht="18.75" customHeight="1">
      <c r="A66" s="4">
        <v>53</v>
      </c>
      <c r="B66" s="3"/>
      <c r="C66" s="3"/>
      <c r="D66" s="3"/>
      <c r="E66" s="3"/>
      <c r="F66" s="3"/>
      <c r="G66" s="4"/>
    </row>
    <row r="67" spans="1:7" ht="18.75" customHeight="1">
      <c r="A67" s="4">
        <v>54</v>
      </c>
      <c r="B67" s="3"/>
      <c r="C67" s="3"/>
      <c r="D67" s="3"/>
      <c r="E67" s="3"/>
      <c r="F67" s="3"/>
      <c r="G67" s="4"/>
    </row>
    <row r="68" spans="1:7" ht="18.75" customHeight="1">
      <c r="A68" s="4">
        <v>55</v>
      </c>
      <c r="B68" s="3"/>
      <c r="C68" s="3"/>
      <c r="D68" s="3"/>
      <c r="E68" s="3"/>
      <c r="F68" s="3"/>
      <c r="G68" s="4"/>
    </row>
    <row r="69" spans="1:7" ht="18.75" customHeight="1">
      <c r="A69" s="4">
        <v>56</v>
      </c>
      <c r="B69" s="3"/>
      <c r="C69" s="3"/>
      <c r="D69" s="3"/>
      <c r="E69" s="3"/>
      <c r="F69" s="3"/>
      <c r="G69" s="4"/>
    </row>
    <row r="70" spans="1:7" ht="18.75" customHeight="1">
      <c r="A70" s="4">
        <v>57</v>
      </c>
      <c r="B70" s="3"/>
      <c r="C70" s="3"/>
      <c r="D70" s="3"/>
      <c r="E70" s="3"/>
      <c r="F70" s="3"/>
      <c r="G70" s="4"/>
    </row>
    <row r="71" spans="1:7" ht="18.75" customHeight="1">
      <c r="A71" s="4">
        <v>58</v>
      </c>
      <c r="B71" s="3"/>
      <c r="C71" s="3"/>
      <c r="D71" s="3"/>
      <c r="E71" s="3"/>
      <c r="F71" s="3"/>
      <c r="G71" s="4"/>
    </row>
    <row r="72" spans="1:7" ht="18.75" customHeight="1">
      <c r="A72" s="4">
        <v>59</v>
      </c>
      <c r="B72" s="3"/>
      <c r="C72" s="3"/>
      <c r="D72" s="3"/>
      <c r="E72" s="3"/>
      <c r="F72" s="3"/>
      <c r="G72" s="4"/>
    </row>
    <row r="73" spans="1:7" ht="18.75" customHeight="1">
      <c r="A73" s="4">
        <v>60</v>
      </c>
      <c r="B73" s="3"/>
      <c r="C73" s="3"/>
      <c r="D73" s="3"/>
      <c r="E73" s="3"/>
      <c r="F73" s="3"/>
      <c r="G73" s="4"/>
    </row>
    <row r="74" spans="1:7" ht="18.75" customHeight="1">
      <c r="A74" s="4">
        <v>61</v>
      </c>
      <c r="B74" s="3"/>
      <c r="C74" s="3"/>
      <c r="D74" s="3"/>
      <c r="E74" s="3"/>
      <c r="F74" s="3"/>
      <c r="G74" s="4"/>
    </row>
    <row r="75" spans="1:7" ht="18.75" customHeight="1">
      <c r="A75" s="4">
        <v>62</v>
      </c>
      <c r="B75" s="3"/>
      <c r="C75" s="3"/>
      <c r="D75" s="3"/>
      <c r="E75" s="3"/>
      <c r="F75" s="3"/>
      <c r="G75" s="4"/>
    </row>
    <row r="76" spans="1:7" ht="18.75" customHeight="1">
      <c r="A76" s="4">
        <v>63</v>
      </c>
      <c r="B76" s="3"/>
      <c r="C76" s="3"/>
      <c r="D76" s="3"/>
      <c r="E76" s="3"/>
      <c r="F76" s="3"/>
      <c r="G76" s="4"/>
    </row>
    <row r="77" spans="1:7" ht="18.75" customHeight="1">
      <c r="A77" s="4">
        <v>64</v>
      </c>
      <c r="B77" s="3"/>
      <c r="C77" s="3"/>
      <c r="D77" s="3"/>
      <c r="E77" s="3"/>
      <c r="F77" s="3"/>
      <c r="G77" s="4"/>
    </row>
    <row r="78" spans="1:7" ht="18.75" customHeight="1">
      <c r="A78" s="4">
        <v>65</v>
      </c>
      <c r="B78" s="3"/>
      <c r="C78" s="3"/>
      <c r="D78" s="3"/>
      <c r="E78" s="3"/>
      <c r="F78" s="3"/>
      <c r="G78" s="4"/>
    </row>
    <row r="79" spans="1:7" ht="18.75" customHeight="1">
      <c r="A79" s="4">
        <v>66</v>
      </c>
      <c r="B79" s="3"/>
      <c r="C79" s="3"/>
      <c r="D79" s="3"/>
      <c r="E79" s="3"/>
      <c r="F79" s="3"/>
      <c r="G79" s="4"/>
    </row>
    <row r="80" spans="1:7" ht="18.75" customHeight="1">
      <c r="A80" s="4">
        <v>67</v>
      </c>
      <c r="B80" s="3"/>
      <c r="C80" s="3"/>
      <c r="D80" s="3"/>
      <c r="E80" s="3"/>
      <c r="F80" s="3"/>
      <c r="G80" s="4"/>
    </row>
    <row r="81" spans="1:7" ht="18.75" customHeight="1">
      <c r="A81" s="4">
        <v>68</v>
      </c>
      <c r="B81" s="3"/>
      <c r="C81" s="3"/>
      <c r="D81" s="3"/>
      <c r="E81" s="3"/>
      <c r="F81" s="3"/>
      <c r="G81" s="4"/>
    </row>
    <row r="82" spans="1:7" ht="18.75" customHeight="1">
      <c r="A82" s="4">
        <v>69</v>
      </c>
      <c r="B82" s="3"/>
      <c r="C82" s="3"/>
      <c r="D82" s="3"/>
      <c r="E82" s="3"/>
      <c r="F82" s="3"/>
      <c r="G82" s="4"/>
    </row>
    <row r="83" spans="1:7" ht="18.75" customHeight="1">
      <c r="A83" s="4">
        <v>70</v>
      </c>
      <c r="B83" s="3"/>
      <c r="C83" s="3"/>
      <c r="D83" s="3"/>
      <c r="E83" s="3"/>
      <c r="F83" s="3"/>
      <c r="G83" s="4"/>
    </row>
    <row r="84" spans="1:7" ht="18.75" customHeight="1">
      <c r="A84" s="4">
        <v>71</v>
      </c>
      <c r="B84" s="3"/>
      <c r="C84" s="3"/>
      <c r="D84" s="3"/>
      <c r="E84" s="3"/>
      <c r="F84" s="3"/>
      <c r="G84" s="4"/>
    </row>
    <row r="85" spans="1:7" ht="18.75" customHeight="1">
      <c r="A85" s="4">
        <v>72</v>
      </c>
      <c r="B85" s="3"/>
      <c r="C85" s="3"/>
      <c r="D85" s="3"/>
      <c r="E85" s="3"/>
      <c r="F85" s="3"/>
      <c r="G85" s="4"/>
    </row>
    <row r="86" spans="1:7" ht="18.75" customHeight="1">
      <c r="A86" s="4">
        <v>73</v>
      </c>
      <c r="B86" s="3"/>
      <c r="C86" s="3"/>
      <c r="D86" s="3"/>
      <c r="E86" s="3"/>
      <c r="F86" s="3"/>
      <c r="G86" s="4"/>
    </row>
    <row r="87" spans="1:7" ht="18.75" customHeight="1">
      <c r="A87" s="4">
        <v>74</v>
      </c>
      <c r="B87" s="3"/>
      <c r="C87" s="3"/>
      <c r="D87" s="3"/>
      <c r="E87" s="3"/>
      <c r="F87" s="3"/>
      <c r="G87" s="4"/>
    </row>
    <row r="88" spans="1:7" ht="18.75" customHeight="1">
      <c r="A88" s="4">
        <v>75</v>
      </c>
      <c r="B88" s="3"/>
      <c r="C88" s="3"/>
      <c r="D88" s="3"/>
      <c r="E88" s="3"/>
      <c r="F88" s="3"/>
      <c r="G88" s="4"/>
    </row>
    <row r="89" spans="1:7" ht="18.75" customHeight="1">
      <c r="A89" s="4">
        <v>76</v>
      </c>
      <c r="B89" s="3"/>
      <c r="C89" s="3"/>
      <c r="D89" s="3"/>
      <c r="E89" s="3"/>
      <c r="F89" s="3"/>
      <c r="G89" s="4"/>
    </row>
    <row r="90" spans="1:7" ht="18.75" customHeight="1">
      <c r="A90" s="4">
        <v>77</v>
      </c>
      <c r="B90" s="3"/>
      <c r="C90" s="3"/>
      <c r="D90" s="3"/>
      <c r="E90" s="3"/>
      <c r="F90" s="3"/>
      <c r="G90" s="4"/>
    </row>
    <row r="91" spans="1:7" ht="18.75" customHeight="1">
      <c r="A91" s="4">
        <v>78</v>
      </c>
      <c r="B91" s="3"/>
      <c r="C91" s="3"/>
      <c r="D91" s="3"/>
      <c r="E91" s="3"/>
      <c r="F91" s="3"/>
      <c r="G91" s="4"/>
    </row>
    <row r="92" spans="1:7" ht="18.75" customHeight="1">
      <c r="A92" s="4">
        <v>79</v>
      </c>
      <c r="B92" s="3"/>
      <c r="C92" s="3"/>
      <c r="D92" s="3"/>
      <c r="E92" s="3"/>
      <c r="F92" s="3"/>
      <c r="G92" s="4"/>
    </row>
    <row r="93" spans="1:7" ht="18.75" customHeight="1">
      <c r="A93" s="4">
        <v>80</v>
      </c>
      <c r="B93" s="3"/>
      <c r="C93" s="3"/>
      <c r="D93" s="3"/>
      <c r="E93" s="3"/>
      <c r="F93" s="3"/>
      <c r="G93" s="4"/>
    </row>
    <row r="94" spans="1:7" ht="18.75" customHeight="1">
      <c r="A94" s="4">
        <v>81</v>
      </c>
      <c r="B94" s="3"/>
      <c r="C94" s="3"/>
      <c r="D94" s="3"/>
      <c r="E94" s="3"/>
      <c r="F94" s="3"/>
      <c r="G94" s="4"/>
    </row>
    <row r="95" spans="1:7" ht="18.75" customHeight="1">
      <c r="A95" s="4">
        <v>82</v>
      </c>
      <c r="B95" s="3"/>
      <c r="C95" s="3"/>
      <c r="D95" s="3"/>
      <c r="E95" s="3"/>
      <c r="F95" s="3"/>
      <c r="G95" s="4"/>
    </row>
    <row r="96" spans="1:7" ht="18.75" customHeight="1">
      <c r="A96" s="4">
        <v>83</v>
      </c>
      <c r="B96" s="3"/>
      <c r="C96" s="3"/>
      <c r="D96" s="3"/>
      <c r="E96" s="3"/>
      <c r="F96" s="3"/>
      <c r="G96" s="4"/>
    </row>
    <row r="97" spans="1:7" ht="18.75" customHeight="1">
      <c r="A97" s="4">
        <v>84</v>
      </c>
      <c r="B97" s="3"/>
      <c r="C97" s="3"/>
      <c r="D97" s="3"/>
      <c r="E97" s="3"/>
      <c r="F97" s="3"/>
      <c r="G97" s="4"/>
    </row>
    <row r="98" spans="1:7" ht="18.75" customHeight="1">
      <c r="A98" s="4">
        <v>85</v>
      </c>
      <c r="B98" s="3"/>
      <c r="C98" s="3"/>
      <c r="D98" s="3"/>
      <c r="E98" s="3"/>
      <c r="F98" s="3"/>
      <c r="G98" s="4"/>
    </row>
    <row r="99" spans="1:7" ht="18.75" customHeight="1">
      <c r="A99" s="4">
        <v>86</v>
      </c>
      <c r="B99" s="3"/>
      <c r="C99" s="3"/>
      <c r="D99" s="3"/>
      <c r="E99" s="3"/>
      <c r="F99" s="3"/>
      <c r="G99" s="4"/>
    </row>
    <row r="100" spans="1:7" ht="18.75" customHeight="1">
      <c r="A100" s="4">
        <v>87</v>
      </c>
      <c r="B100" s="3"/>
      <c r="C100" s="3"/>
      <c r="D100" s="3"/>
      <c r="E100" s="3"/>
      <c r="F100" s="3"/>
      <c r="G100" s="4"/>
    </row>
    <row r="101" spans="1:7" ht="18.75" customHeight="1">
      <c r="A101" s="4">
        <v>88</v>
      </c>
      <c r="B101" s="3"/>
      <c r="C101" s="3"/>
      <c r="D101" s="3"/>
      <c r="E101" s="3"/>
      <c r="F101" s="3"/>
      <c r="G101" s="4"/>
    </row>
    <row r="102" spans="1:7" ht="18.75" customHeight="1">
      <c r="A102" s="4">
        <v>89</v>
      </c>
      <c r="B102" s="3"/>
      <c r="C102" s="3"/>
      <c r="D102" s="3"/>
      <c r="E102" s="3"/>
      <c r="F102" s="3"/>
      <c r="G102" s="4"/>
    </row>
    <row r="103" spans="1:7" ht="18.75" customHeight="1">
      <c r="A103" s="4">
        <v>90</v>
      </c>
      <c r="B103" s="3"/>
      <c r="C103" s="3"/>
      <c r="D103" s="3"/>
      <c r="E103" s="3"/>
      <c r="F103" s="3"/>
      <c r="G103" s="4"/>
    </row>
    <row r="104" spans="1:7" ht="18.75" customHeight="1">
      <c r="A104" s="4">
        <v>91</v>
      </c>
      <c r="B104" s="3"/>
      <c r="C104" s="3"/>
      <c r="D104" s="3"/>
      <c r="E104" s="3"/>
      <c r="F104" s="3"/>
      <c r="G104" s="4"/>
    </row>
    <row r="105" spans="1:7" ht="18.75" customHeight="1">
      <c r="A105" s="4">
        <v>92</v>
      </c>
      <c r="B105" s="3"/>
      <c r="C105" s="3"/>
      <c r="D105" s="3"/>
      <c r="E105" s="3"/>
      <c r="F105" s="3"/>
      <c r="G105" s="4"/>
    </row>
    <row r="106" spans="1:7" ht="18.75" customHeight="1">
      <c r="A106" s="4">
        <v>93</v>
      </c>
      <c r="B106" s="3"/>
      <c r="C106" s="3"/>
      <c r="D106" s="3"/>
      <c r="E106" s="3"/>
      <c r="F106" s="3"/>
      <c r="G106" s="4"/>
    </row>
    <row r="107" spans="1:7" ht="18.75" customHeight="1">
      <c r="A107" s="4">
        <v>94</v>
      </c>
      <c r="B107" s="3"/>
      <c r="C107" s="3"/>
      <c r="D107" s="3"/>
      <c r="E107" s="3"/>
      <c r="F107" s="3"/>
      <c r="G107" s="4"/>
    </row>
    <row r="108" spans="1:7" ht="18.75" customHeight="1">
      <c r="A108" s="4">
        <v>95</v>
      </c>
      <c r="B108" s="3"/>
      <c r="C108" s="3"/>
      <c r="D108" s="3"/>
      <c r="E108" s="3"/>
      <c r="F108" s="3"/>
      <c r="G108" s="4"/>
    </row>
    <row r="109" spans="1:7" ht="18.75" customHeight="1">
      <c r="A109" s="4">
        <v>96</v>
      </c>
      <c r="B109" s="3"/>
      <c r="C109" s="3"/>
      <c r="D109" s="3"/>
      <c r="E109" s="3"/>
      <c r="F109" s="3"/>
      <c r="G109" s="4"/>
    </row>
    <row r="110" spans="1:7" ht="18.75" customHeight="1">
      <c r="A110" s="4">
        <v>97</v>
      </c>
      <c r="B110" s="3"/>
      <c r="C110" s="3"/>
      <c r="D110" s="3"/>
      <c r="E110" s="3"/>
      <c r="F110" s="3"/>
      <c r="G110" s="4"/>
    </row>
    <row r="111" spans="1:7" ht="18.75" customHeight="1">
      <c r="A111" s="4">
        <v>98</v>
      </c>
      <c r="B111" s="3"/>
      <c r="C111" s="3"/>
      <c r="D111" s="3"/>
      <c r="E111" s="3"/>
      <c r="F111" s="3"/>
      <c r="G111" s="4"/>
    </row>
    <row r="112" spans="1:7" ht="18.75" customHeight="1">
      <c r="A112" s="4">
        <v>99</v>
      </c>
      <c r="B112" s="3"/>
      <c r="C112" s="3"/>
      <c r="D112" s="3"/>
      <c r="E112" s="3"/>
      <c r="F112" s="3"/>
      <c r="G112" s="4"/>
    </row>
    <row r="113" spans="1:7" ht="18.75" customHeight="1">
      <c r="A113" s="4">
        <v>100</v>
      </c>
      <c r="B113" s="3"/>
      <c r="C113" s="3"/>
      <c r="D113" s="3"/>
      <c r="E113" s="3"/>
      <c r="F113" s="3"/>
      <c r="G113" s="4"/>
    </row>
  </sheetData>
  <sheetProtection/>
  <mergeCells count="2">
    <mergeCell ref="I3:AD35"/>
    <mergeCell ref="A2:G3"/>
  </mergeCells>
  <printOptions horizontalCentered="1" verticalCentered="1"/>
  <pageMargins left="0.11811023622047245" right="0.11811023622047245" top="0.35433070866141736" bottom="0.35433070866141736" header="0.31496062992125984" footer="0.31496062992125984"/>
  <pageSetup horizontalDpi="600" verticalDpi="600" orientation="landscape" paperSize="9" scale="75" r:id="rId2"/>
  <headerFooter>
    <oddHeader>&amp;L&amp;14「選手名簿（左から２番目のタブ）」の作成と提出について&amp;R&amp;14 ３１．４．１５　広報委員会より①</oddHeader>
  </headerFooter>
  <drawing r:id="rId1"/>
</worksheet>
</file>

<file path=xl/worksheets/sheet10.xml><?xml version="1.0" encoding="utf-8"?>
<worksheet xmlns="http://schemas.openxmlformats.org/spreadsheetml/2006/main" xmlns:r="http://schemas.openxmlformats.org/officeDocument/2006/relationships">
  <dimension ref="B1:AA33"/>
  <sheetViews>
    <sheetView zoomScalePageLayoutView="0" workbookViewId="0" topLeftCell="A1">
      <selection activeCell="E6" sqref="E6:U33"/>
    </sheetView>
  </sheetViews>
  <sheetFormatPr defaultColWidth="9.00390625" defaultRowHeight="13.5"/>
  <cols>
    <col min="1" max="1" width="5.25390625" style="0" customWidth="1"/>
    <col min="2" max="2" width="0.74609375" style="0" customWidth="1"/>
    <col min="3" max="3" width="40.875" style="0" customWidth="1"/>
    <col min="4" max="4" width="0.74609375" style="0" customWidth="1"/>
    <col min="5" max="5" width="2.25390625" style="116" customWidth="1"/>
    <col min="6" max="6" width="0.2421875" style="116" customWidth="1"/>
    <col min="7" max="7" width="10.25390625" style="117" customWidth="1"/>
    <col min="8" max="8" width="0.2421875" style="116" customWidth="1"/>
    <col min="9" max="9" width="2.625" style="116" customWidth="1"/>
    <col min="10" max="10" width="3.625" style="116" customWidth="1"/>
    <col min="11" max="11" width="0.12890625" style="116" customWidth="1"/>
    <col min="12" max="12" width="6.25390625" style="117" customWidth="1"/>
    <col min="13" max="13" width="0.12890625" style="116" customWidth="1"/>
    <col min="14" max="14" width="2.25390625" style="116" customWidth="1"/>
    <col min="15" max="15" width="0.2421875" style="116" customWidth="1"/>
    <col min="16" max="16" width="10.25390625" style="117" customWidth="1"/>
    <col min="17" max="17" width="0.2421875" style="116" customWidth="1"/>
    <col min="18" max="18" width="2.50390625" style="116" customWidth="1"/>
    <col min="19" max="19" width="3.625" style="116" customWidth="1"/>
    <col min="20" max="20" width="0.12890625" style="116" customWidth="1"/>
    <col min="21" max="21" width="6.25390625" style="117" customWidth="1"/>
    <col min="22" max="22" width="0.12890625" style="116" customWidth="1"/>
    <col min="23" max="23" width="0.74609375" style="0" customWidth="1"/>
    <col min="25" max="25" width="14.50390625" style="0" customWidth="1"/>
    <col min="27" max="27" width="23.00390625" style="0" customWidth="1"/>
  </cols>
  <sheetData>
    <row r="1" spans="2:22" ht="14.25" customHeight="1">
      <c r="B1" s="93"/>
      <c r="C1" s="292">
        <f>'選手名簿（〆切 4月26日）'!B11</f>
        <v>0</v>
      </c>
      <c r="D1" s="94"/>
      <c r="E1" s="312" t="s">
        <v>326</v>
      </c>
      <c r="F1" s="313"/>
      <c r="G1" s="313"/>
      <c r="H1" s="313"/>
      <c r="I1" s="313"/>
      <c r="J1" s="313"/>
      <c r="K1" s="313"/>
      <c r="L1" s="313"/>
      <c r="M1" s="314"/>
      <c r="N1" s="312">
        <f>'選手名簿（〆切 4月26日）'!F11</f>
        <v>0</v>
      </c>
      <c r="O1" s="313"/>
      <c r="P1" s="313"/>
      <c r="Q1" s="313"/>
      <c r="R1" s="313"/>
      <c r="S1" s="313"/>
      <c r="T1" s="313"/>
      <c r="U1" s="313"/>
      <c r="V1" s="314"/>
    </row>
    <row r="2" spans="2:22" ht="14.25" customHeight="1" thickBot="1">
      <c r="B2" s="95"/>
      <c r="C2" s="293"/>
      <c r="D2" s="96"/>
      <c r="E2" s="300" t="s">
        <v>327</v>
      </c>
      <c r="F2" s="301"/>
      <c r="G2" s="301"/>
      <c r="H2" s="301"/>
      <c r="I2" s="301"/>
      <c r="J2" s="301"/>
      <c r="K2" s="301"/>
      <c r="L2" s="301"/>
      <c r="M2" s="302"/>
      <c r="N2" s="315">
        <f>'選手名簿（〆切 4月26日）'!F12</f>
        <v>0</v>
      </c>
      <c r="O2" s="316"/>
      <c r="P2" s="316"/>
      <c r="Q2" s="316"/>
      <c r="R2" s="316"/>
      <c r="S2" s="316"/>
      <c r="T2" s="316"/>
      <c r="U2" s="316"/>
      <c r="V2" s="317"/>
    </row>
    <row r="3" spans="2:27" ht="13.5" customHeight="1">
      <c r="B3" s="268" t="s">
        <v>362</v>
      </c>
      <c r="C3" s="269"/>
      <c r="D3" s="270"/>
      <c r="E3" s="300" t="s">
        <v>321</v>
      </c>
      <c r="F3" s="301"/>
      <c r="G3" s="301"/>
      <c r="H3" s="301"/>
      <c r="I3" s="301"/>
      <c r="J3" s="301"/>
      <c r="K3" s="301"/>
      <c r="L3" s="301"/>
      <c r="M3" s="302"/>
      <c r="N3" s="303"/>
      <c r="O3" s="304"/>
      <c r="P3" s="304"/>
      <c r="Q3" s="304"/>
      <c r="R3" s="304"/>
      <c r="S3" s="304"/>
      <c r="T3" s="304"/>
      <c r="U3" s="304"/>
      <c r="V3" s="305"/>
      <c r="X3" s="283" t="s">
        <v>361</v>
      </c>
      <c r="Y3" s="284"/>
      <c r="Z3" s="284"/>
      <c r="AA3" s="285"/>
    </row>
    <row r="4" spans="2:27" ht="14.25" thickBot="1">
      <c r="B4" s="271"/>
      <c r="C4" s="272"/>
      <c r="D4" s="273"/>
      <c r="E4" s="306" t="s">
        <v>328</v>
      </c>
      <c r="F4" s="307"/>
      <c r="G4" s="307"/>
      <c r="H4" s="307"/>
      <c r="I4" s="307"/>
      <c r="J4" s="307"/>
      <c r="K4" s="307"/>
      <c r="L4" s="307"/>
      <c r="M4" s="308"/>
      <c r="N4" s="309"/>
      <c r="O4" s="310"/>
      <c r="P4" s="310"/>
      <c r="Q4" s="310"/>
      <c r="R4" s="310"/>
      <c r="S4" s="310"/>
      <c r="T4" s="310"/>
      <c r="U4" s="310"/>
      <c r="V4" s="311"/>
      <c r="X4" s="286"/>
      <c r="Y4" s="287"/>
      <c r="Z4" s="287"/>
      <c r="AA4" s="288"/>
    </row>
    <row r="5" spans="2:26" ht="13.5" customHeight="1" thickBot="1">
      <c r="B5" s="271"/>
      <c r="C5" s="272"/>
      <c r="D5" s="273"/>
      <c r="E5" s="104"/>
      <c r="F5" s="105"/>
      <c r="G5" s="106" t="s">
        <v>322</v>
      </c>
      <c r="H5" s="105"/>
      <c r="I5" s="107" t="s">
        <v>323</v>
      </c>
      <c r="J5" s="107" t="s">
        <v>324</v>
      </c>
      <c r="K5" s="105"/>
      <c r="L5" s="108" t="s">
        <v>325</v>
      </c>
      <c r="M5" s="109"/>
      <c r="N5" s="104"/>
      <c r="O5" s="105"/>
      <c r="P5" s="106" t="s">
        <v>322</v>
      </c>
      <c r="Q5" s="105"/>
      <c r="R5" s="107" t="s">
        <v>323</v>
      </c>
      <c r="S5" s="107" t="s">
        <v>324</v>
      </c>
      <c r="T5" s="105"/>
      <c r="U5" s="108" t="s">
        <v>325</v>
      </c>
      <c r="V5" s="109"/>
      <c r="X5" s="289" t="s">
        <v>332</v>
      </c>
      <c r="Y5" s="290"/>
      <c r="Z5" s="291"/>
    </row>
    <row r="6" spans="2:26" ht="13.5">
      <c r="B6" s="271"/>
      <c r="C6" s="272"/>
      <c r="D6" s="273"/>
      <c r="E6" s="171">
        <v>1</v>
      </c>
      <c r="F6" s="110"/>
      <c r="G6" s="189" t="str">
        <f>_xlfn.IFERROR(VLOOKUP(X6,'選手名簿（〆切 4月26日）'!$A$19:$F$118,2,FALSE)," ")</f>
        <v> </v>
      </c>
      <c r="H6" s="111"/>
      <c r="I6" s="189" t="str">
        <f>_xlfn.IFERROR(VLOOKUP(X6,'選手名簿（〆切 4月26日）'!$A$19:$F$118,4,FALSE)," ")</f>
        <v> </v>
      </c>
      <c r="J6" s="196" t="str">
        <f>_xlfn.IFERROR(VLOOKUP(X6,'選手名簿（〆切 4月26日）'!$A$19:$F$118,5,FALSE)," ")</f>
        <v> </v>
      </c>
      <c r="K6" s="110"/>
      <c r="L6" s="189" t="str">
        <f>_xlfn.IFERROR(VLOOKUP(X6,'選手名簿（〆切 4月26日）'!$A$19:$F$118,6,FALSE)," ")</f>
        <v> </v>
      </c>
      <c r="M6" s="103"/>
      <c r="N6" s="171">
        <v>29</v>
      </c>
      <c r="O6" s="110"/>
      <c r="P6" s="189" t="str">
        <f>_xlfn.IFERROR(VLOOKUP(Z6,'選手名簿（〆切 4月26日）'!$A$19:$F$118,2,FALSE)," ")</f>
        <v> </v>
      </c>
      <c r="Q6" s="111"/>
      <c r="R6" s="189" t="str">
        <f>_xlfn.IFERROR(VLOOKUP(Z6,'選手名簿（〆切 4月26日）'!$A$19:$F$118,4,FALSE)," ")</f>
        <v> </v>
      </c>
      <c r="S6" s="196" t="str">
        <f>_xlfn.IFERROR(VLOOKUP(Z6,'選手名簿（〆切 4月26日）'!$A$19:$F$118,5,FALSE)," ")</f>
        <v> </v>
      </c>
      <c r="T6" s="110"/>
      <c r="U6" s="189" t="str">
        <f>_xlfn.IFERROR(VLOOKUP(Z6,'選手名簿（〆切 4月26日）'!$A$19:$F$118,6,FALSE)," ")</f>
        <v> </v>
      </c>
      <c r="V6" s="103"/>
      <c r="X6" s="180"/>
      <c r="Z6" s="180"/>
    </row>
    <row r="7" spans="2:26" ht="13.5">
      <c r="B7" s="271"/>
      <c r="C7" s="272"/>
      <c r="D7" s="273"/>
      <c r="E7" s="171">
        <v>2</v>
      </c>
      <c r="F7" s="110"/>
      <c r="G7" s="189" t="str">
        <f>_xlfn.IFERROR(VLOOKUP(X7,'選手名簿（〆切 4月26日）'!$A$19:$F$118,2,FALSE)," ")</f>
        <v> </v>
      </c>
      <c r="H7" s="111"/>
      <c r="I7" s="189" t="str">
        <f>_xlfn.IFERROR(VLOOKUP(X7,'選手名簿（〆切 4月26日）'!$A$19:$F$118,4,FALSE)," ")</f>
        <v> </v>
      </c>
      <c r="J7" s="196" t="str">
        <f>_xlfn.IFERROR(VLOOKUP(X7,'選手名簿（〆切 4月26日）'!$A$19:$F$118,5,FALSE)," ")</f>
        <v> </v>
      </c>
      <c r="K7" s="110"/>
      <c r="L7" s="189" t="str">
        <f>_xlfn.IFERROR(VLOOKUP(X7,'選手名簿（〆切 4月26日）'!$A$19:$F$118,6,FALSE)," ")</f>
        <v> </v>
      </c>
      <c r="M7" s="103"/>
      <c r="N7" s="171">
        <v>30</v>
      </c>
      <c r="O7" s="110"/>
      <c r="P7" s="189" t="str">
        <f>_xlfn.IFERROR(VLOOKUP(Z7,'選手名簿（〆切 4月26日）'!$A$19:$F$118,2,FALSE)," ")</f>
        <v> </v>
      </c>
      <c r="Q7" s="111"/>
      <c r="R7" s="189" t="str">
        <f>_xlfn.IFERROR(VLOOKUP(Z7,'選手名簿（〆切 4月26日）'!$A$19:$F$118,4,FALSE)," ")</f>
        <v> </v>
      </c>
      <c r="S7" s="196" t="str">
        <f>_xlfn.IFERROR(VLOOKUP(Z7,'選手名簿（〆切 4月26日）'!$A$19:$F$118,5,FALSE)," ")</f>
        <v> </v>
      </c>
      <c r="T7" s="110"/>
      <c r="U7" s="189" t="str">
        <f>_xlfn.IFERROR(VLOOKUP(Z7,'選手名簿（〆切 4月26日）'!$A$19:$F$118,6,FALSE)," ")</f>
        <v> </v>
      </c>
      <c r="V7" s="103"/>
      <c r="X7" s="181"/>
      <c r="Z7" s="181"/>
    </row>
    <row r="8" spans="2:26" ht="13.5">
      <c r="B8" s="271"/>
      <c r="C8" s="272"/>
      <c r="D8" s="273"/>
      <c r="E8" s="171">
        <v>3</v>
      </c>
      <c r="F8" s="110"/>
      <c r="G8" s="189" t="str">
        <f>_xlfn.IFERROR(VLOOKUP(X8,'選手名簿（〆切 4月26日）'!$A$19:$F$118,2,FALSE)," ")</f>
        <v> </v>
      </c>
      <c r="H8" s="111"/>
      <c r="I8" s="189" t="str">
        <f>_xlfn.IFERROR(VLOOKUP(X8,'選手名簿（〆切 4月26日）'!$A$19:$F$118,4,FALSE)," ")</f>
        <v> </v>
      </c>
      <c r="J8" s="196" t="str">
        <f>_xlfn.IFERROR(VLOOKUP(X8,'選手名簿（〆切 4月26日）'!$A$19:$F$118,5,FALSE)," ")</f>
        <v> </v>
      </c>
      <c r="K8" s="110"/>
      <c r="L8" s="189" t="str">
        <f>_xlfn.IFERROR(VLOOKUP(X8,'選手名簿（〆切 4月26日）'!$A$19:$F$118,6,FALSE)," ")</f>
        <v> </v>
      </c>
      <c r="M8" s="103"/>
      <c r="N8" s="171">
        <v>31</v>
      </c>
      <c r="O8" s="110"/>
      <c r="P8" s="189" t="str">
        <f>_xlfn.IFERROR(VLOOKUP(Z8,'選手名簿（〆切 4月26日）'!$A$19:$F$118,2,FALSE)," ")</f>
        <v> </v>
      </c>
      <c r="Q8" s="111"/>
      <c r="R8" s="189" t="str">
        <f>_xlfn.IFERROR(VLOOKUP(Z8,'選手名簿（〆切 4月26日）'!$A$19:$F$118,4,FALSE)," ")</f>
        <v> </v>
      </c>
      <c r="S8" s="196" t="str">
        <f>_xlfn.IFERROR(VLOOKUP(Z8,'選手名簿（〆切 4月26日）'!$A$19:$F$118,5,FALSE)," ")</f>
        <v> </v>
      </c>
      <c r="T8" s="110"/>
      <c r="U8" s="189" t="str">
        <f>_xlfn.IFERROR(VLOOKUP(Z8,'選手名簿（〆切 4月26日）'!$A$19:$F$118,6,FALSE)," ")</f>
        <v> </v>
      </c>
      <c r="V8" s="103"/>
      <c r="X8" s="181"/>
      <c r="Z8" s="181"/>
    </row>
    <row r="9" spans="2:26" ht="13.5">
      <c r="B9" s="271"/>
      <c r="C9" s="272"/>
      <c r="D9" s="273"/>
      <c r="E9" s="171">
        <v>4</v>
      </c>
      <c r="F9" s="110"/>
      <c r="G9" s="189" t="str">
        <f>_xlfn.IFERROR(VLOOKUP(X9,'選手名簿（〆切 4月26日）'!$A$19:$F$118,2,FALSE)," ")</f>
        <v> </v>
      </c>
      <c r="H9" s="111"/>
      <c r="I9" s="189" t="str">
        <f>_xlfn.IFERROR(VLOOKUP(X9,'選手名簿（〆切 4月26日）'!$A$19:$F$118,4,FALSE)," ")</f>
        <v> </v>
      </c>
      <c r="J9" s="196" t="str">
        <f>_xlfn.IFERROR(VLOOKUP(X9,'選手名簿（〆切 4月26日）'!$A$19:$F$118,5,FALSE)," ")</f>
        <v> </v>
      </c>
      <c r="K9" s="110"/>
      <c r="L9" s="189" t="str">
        <f>_xlfn.IFERROR(VLOOKUP(X9,'選手名簿（〆切 4月26日）'!$A$19:$F$118,6,FALSE)," ")</f>
        <v> </v>
      </c>
      <c r="M9" s="103"/>
      <c r="N9" s="171">
        <v>32</v>
      </c>
      <c r="O9" s="110"/>
      <c r="P9" s="189" t="str">
        <f>_xlfn.IFERROR(VLOOKUP(Z9,'選手名簿（〆切 4月26日）'!$A$19:$F$118,2,FALSE)," ")</f>
        <v> </v>
      </c>
      <c r="Q9" s="111"/>
      <c r="R9" s="189" t="str">
        <f>_xlfn.IFERROR(VLOOKUP(Z9,'選手名簿（〆切 4月26日）'!$A$19:$F$118,4,FALSE)," ")</f>
        <v> </v>
      </c>
      <c r="S9" s="196" t="str">
        <f>_xlfn.IFERROR(VLOOKUP(Z9,'選手名簿（〆切 4月26日）'!$A$19:$F$118,5,FALSE)," ")</f>
        <v> </v>
      </c>
      <c r="T9" s="110"/>
      <c r="U9" s="189" t="str">
        <f>_xlfn.IFERROR(VLOOKUP(Z9,'選手名簿（〆切 4月26日）'!$A$19:$F$118,6,FALSE)," ")</f>
        <v> </v>
      </c>
      <c r="V9" s="103"/>
      <c r="X9" s="181"/>
      <c r="Z9" s="181"/>
    </row>
    <row r="10" spans="2:26" ht="13.5">
      <c r="B10" s="271"/>
      <c r="C10" s="272"/>
      <c r="D10" s="273"/>
      <c r="E10" s="171">
        <v>5</v>
      </c>
      <c r="F10" s="110"/>
      <c r="G10" s="189" t="str">
        <f>_xlfn.IFERROR(VLOOKUP(X10,'選手名簿（〆切 4月26日）'!$A$19:$F$118,2,FALSE)," ")</f>
        <v> </v>
      </c>
      <c r="H10" s="111"/>
      <c r="I10" s="189" t="str">
        <f>_xlfn.IFERROR(VLOOKUP(X10,'選手名簿（〆切 4月26日）'!$A$19:$F$118,4,FALSE)," ")</f>
        <v> </v>
      </c>
      <c r="J10" s="196" t="str">
        <f>_xlfn.IFERROR(VLOOKUP(X10,'選手名簿（〆切 4月26日）'!$A$19:$F$118,5,FALSE)," ")</f>
        <v> </v>
      </c>
      <c r="K10" s="110"/>
      <c r="L10" s="189" t="str">
        <f>_xlfn.IFERROR(VLOOKUP(X10,'選手名簿（〆切 4月26日）'!$A$19:$F$118,6,FALSE)," ")</f>
        <v> </v>
      </c>
      <c r="M10" s="103"/>
      <c r="N10" s="171">
        <v>33</v>
      </c>
      <c r="O10" s="110"/>
      <c r="P10" s="189" t="str">
        <f>_xlfn.IFERROR(VLOOKUP(Z10,'選手名簿（〆切 4月26日）'!$A$19:$F$118,2,FALSE)," ")</f>
        <v> </v>
      </c>
      <c r="Q10" s="111"/>
      <c r="R10" s="189" t="str">
        <f>_xlfn.IFERROR(VLOOKUP(Z10,'選手名簿（〆切 4月26日）'!$A$19:$F$118,4,FALSE)," ")</f>
        <v> </v>
      </c>
      <c r="S10" s="196" t="str">
        <f>_xlfn.IFERROR(VLOOKUP(Z10,'選手名簿（〆切 4月26日）'!$A$19:$F$118,5,FALSE)," ")</f>
        <v> </v>
      </c>
      <c r="T10" s="110"/>
      <c r="U10" s="189" t="str">
        <f>_xlfn.IFERROR(VLOOKUP(Z10,'選手名簿（〆切 4月26日）'!$A$19:$F$118,6,FALSE)," ")</f>
        <v> </v>
      </c>
      <c r="V10" s="103"/>
      <c r="X10" s="181"/>
      <c r="Z10" s="181"/>
    </row>
    <row r="11" spans="2:26" ht="13.5">
      <c r="B11" s="271"/>
      <c r="C11" s="272"/>
      <c r="D11" s="273"/>
      <c r="E11" s="171">
        <v>6</v>
      </c>
      <c r="F11" s="110"/>
      <c r="G11" s="189" t="str">
        <f>_xlfn.IFERROR(VLOOKUP(X11,'選手名簿（〆切 4月26日）'!$A$19:$F$118,2,FALSE)," ")</f>
        <v> </v>
      </c>
      <c r="H11" s="111"/>
      <c r="I11" s="189" t="str">
        <f>_xlfn.IFERROR(VLOOKUP(X11,'選手名簿（〆切 4月26日）'!$A$19:$F$118,4,FALSE)," ")</f>
        <v> </v>
      </c>
      <c r="J11" s="196" t="str">
        <f>_xlfn.IFERROR(VLOOKUP(X11,'選手名簿（〆切 4月26日）'!$A$19:$F$118,5,FALSE)," ")</f>
        <v> </v>
      </c>
      <c r="K11" s="110"/>
      <c r="L11" s="189" t="str">
        <f>_xlfn.IFERROR(VLOOKUP(X11,'選手名簿（〆切 4月26日）'!$A$19:$F$118,6,FALSE)," ")</f>
        <v> </v>
      </c>
      <c r="M11" s="103"/>
      <c r="N11" s="171">
        <v>34</v>
      </c>
      <c r="O11" s="110"/>
      <c r="P11" s="189" t="str">
        <f>_xlfn.IFERROR(VLOOKUP(Z11,'選手名簿（〆切 4月26日）'!$A$19:$F$118,2,FALSE)," ")</f>
        <v> </v>
      </c>
      <c r="Q11" s="111"/>
      <c r="R11" s="189" t="str">
        <f>_xlfn.IFERROR(VLOOKUP(Z11,'選手名簿（〆切 4月26日）'!$A$19:$F$118,4,FALSE)," ")</f>
        <v> </v>
      </c>
      <c r="S11" s="196" t="str">
        <f>_xlfn.IFERROR(VLOOKUP(Z11,'選手名簿（〆切 4月26日）'!$A$19:$F$118,5,FALSE)," ")</f>
        <v> </v>
      </c>
      <c r="T11" s="110"/>
      <c r="U11" s="189" t="str">
        <f>_xlfn.IFERROR(VLOOKUP(Z11,'選手名簿（〆切 4月26日）'!$A$19:$F$118,6,FALSE)," ")</f>
        <v> </v>
      </c>
      <c r="V11" s="103"/>
      <c r="X11" s="181"/>
      <c r="Z11" s="181"/>
    </row>
    <row r="12" spans="2:26" ht="13.5">
      <c r="B12" s="271"/>
      <c r="C12" s="272"/>
      <c r="D12" s="273"/>
      <c r="E12" s="171">
        <v>7</v>
      </c>
      <c r="F12" s="110"/>
      <c r="G12" s="189" t="str">
        <f>_xlfn.IFERROR(VLOOKUP(X12,'選手名簿（〆切 4月26日）'!$A$19:$F$118,2,FALSE)," ")</f>
        <v> </v>
      </c>
      <c r="H12" s="111"/>
      <c r="I12" s="189" t="str">
        <f>_xlfn.IFERROR(VLOOKUP(X12,'選手名簿（〆切 4月26日）'!$A$19:$F$118,4,FALSE)," ")</f>
        <v> </v>
      </c>
      <c r="J12" s="196" t="str">
        <f>_xlfn.IFERROR(VLOOKUP(X12,'選手名簿（〆切 4月26日）'!$A$19:$F$118,5,FALSE)," ")</f>
        <v> </v>
      </c>
      <c r="K12" s="110"/>
      <c r="L12" s="189" t="str">
        <f>_xlfn.IFERROR(VLOOKUP(X12,'選手名簿（〆切 4月26日）'!$A$19:$F$118,6,FALSE)," ")</f>
        <v> </v>
      </c>
      <c r="M12" s="103"/>
      <c r="N12" s="171">
        <v>35</v>
      </c>
      <c r="O12" s="110"/>
      <c r="P12" s="189" t="str">
        <f>_xlfn.IFERROR(VLOOKUP(Z12,'選手名簿（〆切 4月26日）'!$A$19:$F$118,2,FALSE)," ")</f>
        <v> </v>
      </c>
      <c r="Q12" s="111"/>
      <c r="R12" s="189" t="str">
        <f>_xlfn.IFERROR(VLOOKUP(Z12,'選手名簿（〆切 4月26日）'!$A$19:$F$118,4,FALSE)," ")</f>
        <v> </v>
      </c>
      <c r="S12" s="196" t="str">
        <f>_xlfn.IFERROR(VLOOKUP(Z12,'選手名簿（〆切 4月26日）'!$A$19:$F$118,5,FALSE)," ")</f>
        <v> </v>
      </c>
      <c r="T12" s="110"/>
      <c r="U12" s="189" t="str">
        <f>_xlfn.IFERROR(VLOOKUP(Z12,'選手名簿（〆切 4月26日）'!$A$19:$F$118,6,FALSE)," ")</f>
        <v> </v>
      </c>
      <c r="V12" s="103"/>
      <c r="X12" s="181"/>
      <c r="Z12" s="181"/>
    </row>
    <row r="13" spans="2:26" ht="13.5">
      <c r="B13" s="271"/>
      <c r="C13" s="272"/>
      <c r="D13" s="273"/>
      <c r="E13" s="171">
        <v>8</v>
      </c>
      <c r="F13" s="110"/>
      <c r="G13" s="189" t="str">
        <f>_xlfn.IFERROR(VLOOKUP(X13,'選手名簿（〆切 4月26日）'!$A$19:$F$118,2,FALSE)," ")</f>
        <v> </v>
      </c>
      <c r="H13" s="111"/>
      <c r="I13" s="189" t="str">
        <f>_xlfn.IFERROR(VLOOKUP(X13,'選手名簿（〆切 4月26日）'!$A$19:$F$118,4,FALSE)," ")</f>
        <v> </v>
      </c>
      <c r="J13" s="196" t="str">
        <f>_xlfn.IFERROR(VLOOKUP(X13,'選手名簿（〆切 4月26日）'!$A$19:$F$118,5,FALSE)," ")</f>
        <v> </v>
      </c>
      <c r="K13" s="110"/>
      <c r="L13" s="189" t="str">
        <f>_xlfn.IFERROR(VLOOKUP(X13,'選手名簿（〆切 4月26日）'!$A$19:$F$118,6,FALSE)," ")</f>
        <v> </v>
      </c>
      <c r="M13" s="103"/>
      <c r="N13" s="171">
        <v>36</v>
      </c>
      <c r="O13" s="110"/>
      <c r="P13" s="189" t="str">
        <f>_xlfn.IFERROR(VLOOKUP(Z13,'選手名簿（〆切 4月26日）'!$A$19:$F$118,2,FALSE)," ")</f>
        <v> </v>
      </c>
      <c r="Q13" s="111"/>
      <c r="R13" s="189" t="str">
        <f>_xlfn.IFERROR(VLOOKUP(Z13,'選手名簿（〆切 4月26日）'!$A$19:$F$118,4,FALSE)," ")</f>
        <v> </v>
      </c>
      <c r="S13" s="196" t="str">
        <f>_xlfn.IFERROR(VLOOKUP(Z13,'選手名簿（〆切 4月26日）'!$A$19:$F$118,5,FALSE)," ")</f>
        <v> </v>
      </c>
      <c r="T13" s="110"/>
      <c r="U13" s="189" t="str">
        <f>_xlfn.IFERROR(VLOOKUP(Z13,'選手名簿（〆切 4月26日）'!$A$19:$F$118,6,FALSE)," ")</f>
        <v> </v>
      </c>
      <c r="V13" s="103"/>
      <c r="X13" s="181"/>
      <c r="Z13" s="181"/>
    </row>
    <row r="14" spans="2:26" ht="13.5">
      <c r="B14" s="271"/>
      <c r="C14" s="272"/>
      <c r="D14" s="273"/>
      <c r="E14" s="171">
        <v>9</v>
      </c>
      <c r="F14" s="110"/>
      <c r="G14" s="189" t="str">
        <f>_xlfn.IFERROR(VLOOKUP(X14,'選手名簿（〆切 4月26日）'!$A$19:$F$118,2,FALSE)," ")</f>
        <v> </v>
      </c>
      <c r="H14" s="111"/>
      <c r="I14" s="189" t="str">
        <f>_xlfn.IFERROR(VLOOKUP(X14,'選手名簿（〆切 4月26日）'!$A$19:$F$118,4,FALSE)," ")</f>
        <v> </v>
      </c>
      <c r="J14" s="196" t="str">
        <f>_xlfn.IFERROR(VLOOKUP(X14,'選手名簿（〆切 4月26日）'!$A$19:$F$118,5,FALSE)," ")</f>
        <v> </v>
      </c>
      <c r="K14" s="110"/>
      <c r="L14" s="189" t="str">
        <f>_xlfn.IFERROR(VLOOKUP(X14,'選手名簿（〆切 4月26日）'!$A$19:$F$118,6,FALSE)," ")</f>
        <v> </v>
      </c>
      <c r="M14" s="103"/>
      <c r="N14" s="171">
        <v>37</v>
      </c>
      <c r="O14" s="110"/>
      <c r="P14" s="189" t="str">
        <f>_xlfn.IFERROR(VLOOKUP(Z14,'選手名簿（〆切 4月26日）'!$A$19:$F$118,2,FALSE)," ")</f>
        <v> </v>
      </c>
      <c r="Q14" s="111"/>
      <c r="R14" s="189" t="str">
        <f>_xlfn.IFERROR(VLOOKUP(Z14,'選手名簿（〆切 4月26日）'!$A$19:$F$118,4,FALSE)," ")</f>
        <v> </v>
      </c>
      <c r="S14" s="196" t="str">
        <f>_xlfn.IFERROR(VLOOKUP(Z14,'選手名簿（〆切 4月26日）'!$A$19:$F$118,5,FALSE)," ")</f>
        <v> </v>
      </c>
      <c r="T14" s="110"/>
      <c r="U14" s="189" t="str">
        <f>_xlfn.IFERROR(VLOOKUP(Z14,'選手名簿（〆切 4月26日）'!$A$19:$F$118,6,FALSE)," ")</f>
        <v> </v>
      </c>
      <c r="V14" s="103"/>
      <c r="X14" s="181"/>
      <c r="Z14" s="181"/>
    </row>
    <row r="15" spans="2:26" ht="13.5">
      <c r="B15" s="271"/>
      <c r="C15" s="272"/>
      <c r="D15" s="273"/>
      <c r="E15" s="171">
        <v>10</v>
      </c>
      <c r="F15" s="110"/>
      <c r="G15" s="189" t="str">
        <f>_xlfn.IFERROR(VLOOKUP(X15,'選手名簿（〆切 4月26日）'!$A$19:$F$118,2,FALSE)," ")</f>
        <v> </v>
      </c>
      <c r="H15" s="111"/>
      <c r="I15" s="189" t="str">
        <f>_xlfn.IFERROR(VLOOKUP(X15,'選手名簿（〆切 4月26日）'!$A$19:$F$118,4,FALSE)," ")</f>
        <v> </v>
      </c>
      <c r="J15" s="196" t="str">
        <f>_xlfn.IFERROR(VLOOKUP(X15,'選手名簿（〆切 4月26日）'!$A$19:$F$118,5,FALSE)," ")</f>
        <v> </v>
      </c>
      <c r="K15" s="110"/>
      <c r="L15" s="189" t="str">
        <f>_xlfn.IFERROR(VLOOKUP(X15,'選手名簿（〆切 4月26日）'!$A$19:$F$118,6,FALSE)," ")</f>
        <v> </v>
      </c>
      <c r="M15" s="103"/>
      <c r="N15" s="171">
        <v>38</v>
      </c>
      <c r="O15" s="110"/>
      <c r="P15" s="189" t="str">
        <f>_xlfn.IFERROR(VLOOKUP(Z15,'選手名簿（〆切 4月26日）'!$A$19:$F$118,2,FALSE)," ")</f>
        <v> </v>
      </c>
      <c r="Q15" s="111"/>
      <c r="R15" s="189" t="str">
        <f>_xlfn.IFERROR(VLOOKUP(Z15,'選手名簿（〆切 4月26日）'!$A$19:$F$118,4,FALSE)," ")</f>
        <v> </v>
      </c>
      <c r="S15" s="196" t="str">
        <f>_xlfn.IFERROR(VLOOKUP(Z15,'選手名簿（〆切 4月26日）'!$A$19:$F$118,5,FALSE)," ")</f>
        <v> </v>
      </c>
      <c r="T15" s="110"/>
      <c r="U15" s="189" t="str">
        <f>_xlfn.IFERROR(VLOOKUP(Z15,'選手名簿（〆切 4月26日）'!$A$19:$F$118,6,FALSE)," ")</f>
        <v> </v>
      </c>
      <c r="V15" s="103"/>
      <c r="X15" s="181"/>
      <c r="Z15" s="181"/>
    </row>
    <row r="16" spans="2:26" ht="13.5" customHeight="1" thickBot="1">
      <c r="B16" s="274"/>
      <c r="C16" s="275"/>
      <c r="D16" s="276"/>
      <c r="E16" s="171">
        <v>11</v>
      </c>
      <c r="F16" s="110"/>
      <c r="G16" s="189" t="str">
        <f>_xlfn.IFERROR(VLOOKUP(X16,'選手名簿（〆切 4月26日）'!$A$19:$F$118,2,FALSE)," ")</f>
        <v> </v>
      </c>
      <c r="H16" s="111"/>
      <c r="I16" s="189" t="str">
        <f>_xlfn.IFERROR(VLOOKUP(X16,'選手名簿（〆切 4月26日）'!$A$19:$F$118,4,FALSE)," ")</f>
        <v> </v>
      </c>
      <c r="J16" s="196" t="str">
        <f>_xlfn.IFERROR(VLOOKUP(X16,'選手名簿（〆切 4月26日）'!$A$19:$F$118,5,FALSE)," ")</f>
        <v> </v>
      </c>
      <c r="K16" s="110"/>
      <c r="L16" s="189" t="str">
        <f>_xlfn.IFERROR(VLOOKUP(X16,'選手名簿（〆切 4月26日）'!$A$19:$F$118,6,FALSE)," ")</f>
        <v> </v>
      </c>
      <c r="M16" s="103"/>
      <c r="N16" s="171">
        <v>39</v>
      </c>
      <c r="O16" s="110"/>
      <c r="P16" s="189" t="str">
        <f>_xlfn.IFERROR(VLOOKUP(Z16,'選手名簿（〆切 4月26日）'!$A$19:$F$118,2,FALSE)," ")</f>
        <v> </v>
      </c>
      <c r="Q16" s="111"/>
      <c r="R16" s="189" t="str">
        <f>_xlfn.IFERROR(VLOOKUP(Z16,'選手名簿（〆切 4月26日）'!$A$19:$F$118,4,FALSE)," ")</f>
        <v> </v>
      </c>
      <c r="S16" s="196" t="str">
        <f>_xlfn.IFERROR(VLOOKUP(Z16,'選手名簿（〆切 4月26日）'!$A$19:$F$118,5,FALSE)," ")</f>
        <v> </v>
      </c>
      <c r="T16" s="110"/>
      <c r="U16" s="189" t="str">
        <f>_xlfn.IFERROR(VLOOKUP(Z16,'選手名簿（〆切 4月26日）'!$A$19:$F$118,6,FALSE)," ")</f>
        <v> </v>
      </c>
      <c r="V16" s="103"/>
      <c r="X16" s="181"/>
      <c r="Z16" s="181"/>
    </row>
    <row r="17" spans="2:26" ht="13.5" customHeight="1">
      <c r="B17" s="268" t="s">
        <v>359</v>
      </c>
      <c r="C17" s="269"/>
      <c r="D17" s="270"/>
      <c r="E17" s="171">
        <v>12</v>
      </c>
      <c r="F17" s="110"/>
      <c r="G17" s="189" t="str">
        <f>_xlfn.IFERROR(VLOOKUP(X17,'選手名簿（〆切 4月26日）'!$A$19:$F$118,2,FALSE)," ")</f>
        <v> </v>
      </c>
      <c r="H17" s="111"/>
      <c r="I17" s="189" t="str">
        <f>_xlfn.IFERROR(VLOOKUP(X17,'選手名簿（〆切 4月26日）'!$A$19:$F$118,4,FALSE)," ")</f>
        <v> </v>
      </c>
      <c r="J17" s="196" t="str">
        <f>_xlfn.IFERROR(VLOOKUP(X17,'選手名簿（〆切 4月26日）'!$A$19:$F$118,5,FALSE)," ")</f>
        <v> </v>
      </c>
      <c r="K17" s="110"/>
      <c r="L17" s="189" t="str">
        <f>_xlfn.IFERROR(VLOOKUP(X17,'選手名簿（〆切 4月26日）'!$A$19:$F$118,6,FALSE)," ")</f>
        <v> </v>
      </c>
      <c r="M17" s="103"/>
      <c r="N17" s="171">
        <v>40</v>
      </c>
      <c r="O17" s="110"/>
      <c r="P17" s="189" t="str">
        <f>_xlfn.IFERROR(VLOOKUP(Z17,'選手名簿（〆切 4月26日）'!$A$19:$F$118,2,FALSE)," ")</f>
        <v> </v>
      </c>
      <c r="Q17" s="111"/>
      <c r="R17" s="189" t="str">
        <f>_xlfn.IFERROR(VLOOKUP(Z17,'選手名簿（〆切 4月26日）'!$A$19:$F$118,4,FALSE)," ")</f>
        <v> </v>
      </c>
      <c r="S17" s="196" t="str">
        <f>_xlfn.IFERROR(VLOOKUP(Z17,'選手名簿（〆切 4月26日）'!$A$19:$F$118,5,FALSE)," ")</f>
        <v> </v>
      </c>
      <c r="T17" s="110"/>
      <c r="U17" s="189" t="str">
        <f>_xlfn.IFERROR(VLOOKUP(Z17,'選手名簿（〆切 4月26日）'!$A$19:$F$118,6,FALSE)," ")</f>
        <v> </v>
      </c>
      <c r="V17" s="103"/>
      <c r="X17" s="181"/>
      <c r="Z17" s="181"/>
    </row>
    <row r="18" spans="2:26" ht="13.5" customHeight="1">
      <c r="B18" s="271"/>
      <c r="C18" s="272"/>
      <c r="D18" s="273"/>
      <c r="E18" s="171">
        <v>13</v>
      </c>
      <c r="F18" s="110"/>
      <c r="G18" s="189" t="str">
        <f>_xlfn.IFERROR(VLOOKUP(X18,'選手名簿（〆切 4月26日）'!$A$19:$F$118,2,FALSE)," ")</f>
        <v> </v>
      </c>
      <c r="H18" s="111"/>
      <c r="I18" s="189" t="str">
        <f>_xlfn.IFERROR(VLOOKUP(X18,'選手名簿（〆切 4月26日）'!$A$19:$F$118,4,FALSE)," ")</f>
        <v> </v>
      </c>
      <c r="J18" s="196" t="str">
        <f>_xlfn.IFERROR(VLOOKUP(X18,'選手名簿（〆切 4月26日）'!$A$19:$F$118,5,FALSE)," ")</f>
        <v> </v>
      </c>
      <c r="K18" s="110"/>
      <c r="L18" s="189" t="str">
        <f>_xlfn.IFERROR(VLOOKUP(X18,'選手名簿（〆切 4月26日）'!$A$19:$F$118,6,FALSE)," ")</f>
        <v> </v>
      </c>
      <c r="M18" s="103"/>
      <c r="N18" s="171">
        <v>41</v>
      </c>
      <c r="O18" s="110"/>
      <c r="P18" s="189" t="str">
        <f>_xlfn.IFERROR(VLOOKUP(Z18,'選手名簿（〆切 4月26日）'!$A$19:$F$118,2,FALSE)," ")</f>
        <v> </v>
      </c>
      <c r="Q18" s="111"/>
      <c r="R18" s="189" t="str">
        <f>_xlfn.IFERROR(VLOOKUP(Z18,'選手名簿（〆切 4月26日）'!$A$19:$F$118,4,FALSE)," ")</f>
        <v> </v>
      </c>
      <c r="S18" s="196" t="str">
        <f>_xlfn.IFERROR(VLOOKUP(Z18,'選手名簿（〆切 4月26日）'!$A$19:$F$118,5,FALSE)," ")</f>
        <v> </v>
      </c>
      <c r="T18" s="110"/>
      <c r="U18" s="189" t="str">
        <f>_xlfn.IFERROR(VLOOKUP(Z18,'選手名簿（〆切 4月26日）'!$A$19:$F$118,6,FALSE)," ")</f>
        <v> </v>
      </c>
      <c r="V18" s="103"/>
      <c r="X18" s="181"/>
      <c r="Z18" s="181"/>
    </row>
    <row r="19" spans="2:26" ht="13.5" customHeight="1">
      <c r="B19" s="271"/>
      <c r="C19" s="272"/>
      <c r="D19" s="273"/>
      <c r="E19" s="172">
        <v>14</v>
      </c>
      <c r="F19" s="112"/>
      <c r="G19" s="189" t="str">
        <f>_xlfn.IFERROR(VLOOKUP(X19,'選手名簿（〆切 4月26日）'!$A$19:$F$118,2,FALSE)," ")</f>
        <v> </v>
      </c>
      <c r="H19" s="111"/>
      <c r="I19" s="189" t="str">
        <f>_xlfn.IFERROR(VLOOKUP(X19,'選手名簿（〆切 4月26日）'!$A$19:$F$118,4,FALSE)," ")</f>
        <v> </v>
      </c>
      <c r="J19" s="196" t="str">
        <f>_xlfn.IFERROR(VLOOKUP(X19,'選手名簿（〆切 4月26日）'!$A$19:$F$118,5,FALSE)," ")</f>
        <v> </v>
      </c>
      <c r="K19" s="110"/>
      <c r="L19" s="189" t="str">
        <f>_xlfn.IFERROR(VLOOKUP(X19,'選手名簿（〆切 4月26日）'!$A$19:$F$118,6,FALSE)," ")</f>
        <v> </v>
      </c>
      <c r="M19" s="103"/>
      <c r="N19" s="171">
        <v>42</v>
      </c>
      <c r="O19" s="112"/>
      <c r="P19" s="189" t="str">
        <f>_xlfn.IFERROR(VLOOKUP(Z19,'選手名簿（〆切 4月26日）'!$A$19:$F$118,2,FALSE)," ")</f>
        <v> </v>
      </c>
      <c r="Q19" s="111"/>
      <c r="R19" s="189" t="str">
        <f>_xlfn.IFERROR(VLOOKUP(Z19,'選手名簿（〆切 4月26日）'!$A$19:$F$118,4,FALSE)," ")</f>
        <v> </v>
      </c>
      <c r="S19" s="196" t="str">
        <f>_xlfn.IFERROR(VLOOKUP(Z19,'選手名簿（〆切 4月26日）'!$A$19:$F$118,5,FALSE)," ")</f>
        <v> </v>
      </c>
      <c r="T19" s="110"/>
      <c r="U19" s="189" t="str">
        <f>_xlfn.IFERROR(VLOOKUP(Z19,'選手名簿（〆切 4月26日）'!$A$19:$F$118,6,FALSE)," ")</f>
        <v> </v>
      </c>
      <c r="V19" s="103"/>
      <c r="X19" s="181"/>
      <c r="Z19" s="181"/>
    </row>
    <row r="20" spans="2:26" ht="13.5">
      <c r="B20" s="271"/>
      <c r="C20" s="272"/>
      <c r="D20" s="273"/>
      <c r="E20" s="171">
        <v>15</v>
      </c>
      <c r="F20" s="110"/>
      <c r="G20" s="189" t="str">
        <f>_xlfn.IFERROR(VLOOKUP(X20,'選手名簿（〆切 4月26日）'!$A$19:$F$118,2,FALSE)," ")</f>
        <v> </v>
      </c>
      <c r="H20" s="111"/>
      <c r="I20" s="189" t="str">
        <f>_xlfn.IFERROR(VLOOKUP(X20,'選手名簿（〆切 4月26日）'!$A$19:$F$118,4,FALSE)," ")</f>
        <v> </v>
      </c>
      <c r="J20" s="196" t="str">
        <f>_xlfn.IFERROR(VLOOKUP(X20,'選手名簿（〆切 4月26日）'!$A$19:$F$118,5,FALSE)," ")</f>
        <v> </v>
      </c>
      <c r="K20" s="110"/>
      <c r="L20" s="189" t="str">
        <f>_xlfn.IFERROR(VLOOKUP(X20,'選手名簿（〆切 4月26日）'!$A$19:$F$118,6,FALSE)," ")</f>
        <v> </v>
      </c>
      <c r="M20" s="103"/>
      <c r="N20" s="171">
        <v>43</v>
      </c>
      <c r="O20" s="110"/>
      <c r="P20" s="189" t="str">
        <f>_xlfn.IFERROR(VLOOKUP(Z20,'選手名簿（〆切 4月26日）'!$A$19:$F$118,2,FALSE)," ")</f>
        <v> </v>
      </c>
      <c r="Q20" s="111"/>
      <c r="R20" s="189" t="str">
        <f>_xlfn.IFERROR(VLOOKUP(Z20,'選手名簿（〆切 4月26日）'!$A$19:$F$118,4,FALSE)," ")</f>
        <v> </v>
      </c>
      <c r="S20" s="196" t="str">
        <f>_xlfn.IFERROR(VLOOKUP(Z20,'選手名簿（〆切 4月26日）'!$A$19:$F$118,5,FALSE)," ")</f>
        <v> </v>
      </c>
      <c r="T20" s="110"/>
      <c r="U20" s="189" t="str">
        <f>_xlfn.IFERROR(VLOOKUP(Z20,'選手名簿（〆切 4月26日）'!$A$19:$F$118,6,FALSE)," ")</f>
        <v> </v>
      </c>
      <c r="V20" s="103"/>
      <c r="X20" s="181"/>
      <c r="Z20" s="181"/>
    </row>
    <row r="21" spans="2:26" ht="13.5">
      <c r="B21" s="271"/>
      <c r="C21" s="272"/>
      <c r="D21" s="273"/>
      <c r="E21" s="171">
        <v>16</v>
      </c>
      <c r="F21" s="110"/>
      <c r="G21" s="189" t="str">
        <f>_xlfn.IFERROR(VLOOKUP(X21,'選手名簿（〆切 4月26日）'!$A$19:$F$118,2,FALSE)," ")</f>
        <v> </v>
      </c>
      <c r="H21" s="111"/>
      <c r="I21" s="189" t="str">
        <f>_xlfn.IFERROR(VLOOKUP(X21,'選手名簿（〆切 4月26日）'!$A$19:$F$118,4,FALSE)," ")</f>
        <v> </v>
      </c>
      <c r="J21" s="196" t="str">
        <f>_xlfn.IFERROR(VLOOKUP(X21,'選手名簿（〆切 4月26日）'!$A$19:$F$118,5,FALSE)," ")</f>
        <v> </v>
      </c>
      <c r="K21" s="110"/>
      <c r="L21" s="189" t="str">
        <f>_xlfn.IFERROR(VLOOKUP(X21,'選手名簿（〆切 4月26日）'!$A$19:$F$118,6,FALSE)," ")</f>
        <v> </v>
      </c>
      <c r="M21" s="103"/>
      <c r="N21" s="171">
        <v>44</v>
      </c>
      <c r="O21" s="110"/>
      <c r="P21" s="189" t="str">
        <f>_xlfn.IFERROR(VLOOKUP(Z21,'選手名簿（〆切 4月26日）'!$A$19:$F$118,2,FALSE)," ")</f>
        <v> </v>
      </c>
      <c r="Q21" s="111"/>
      <c r="R21" s="189" t="str">
        <f>_xlfn.IFERROR(VLOOKUP(Z21,'選手名簿（〆切 4月26日）'!$A$19:$F$118,4,FALSE)," ")</f>
        <v> </v>
      </c>
      <c r="S21" s="196" t="str">
        <f>_xlfn.IFERROR(VLOOKUP(Z21,'選手名簿（〆切 4月26日）'!$A$19:$F$118,5,FALSE)," ")</f>
        <v> </v>
      </c>
      <c r="T21" s="110"/>
      <c r="U21" s="189" t="str">
        <f>_xlfn.IFERROR(VLOOKUP(Z21,'選手名簿（〆切 4月26日）'!$A$19:$F$118,6,FALSE)," ")</f>
        <v> </v>
      </c>
      <c r="V21" s="103"/>
      <c r="X21" s="181"/>
      <c r="Z21" s="181"/>
    </row>
    <row r="22" spans="2:26" ht="13.5">
      <c r="B22" s="271"/>
      <c r="C22" s="272"/>
      <c r="D22" s="273"/>
      <c r="E22" s="171">
        <v>17</v>
      </c>
      <c r="F22" s="110"/>
      <c r="G22" s="189" t="str">
        <f>_xlfn.IFERROR(VLOOKUP(X22,'選手名簿（〆切 4月26日）'!$A$19:$F$118,2,FALSE)," ")</f>
        <v> </v>
      </c>
      <c r="H22" s="111"/>
      <c r="I22" s="189" t="str">
        <f>_xlfn.IFERROR(VLOOKUP(X22,'選手名簿（〆切 4月26日）'!$A$19:$F$118,4,FALSE)," ")</f>
        <v> </v>
      </c>
      <c r="J22" s="196" t="str">
        <f>_xlfn.IFERROR(VLOOKUP(X22,'選手名簿（〆切 4月26日）'!$A$19:$F$118,5,FALSE)," ")</f>
        <v> </v>
      </c>
      <c r="K22" s="110"/>
      <c r="L22" s="189" t="str">
        <f>_xlfn.IFERROR(VLOOKUP(X22,'選手名簿（〆切 4月26日）'!$A$19:$F$118,6,FALSE)," ")</f>
        <v> </v>
      </c>
      <c r="M22" s="103"/>
      <c r="N22" s="171">
        <v>45</v>
      </c>
      <c r="O22" s="110"/>
      <c r="P22" s="189" t="str">
        <f>_xlfn.IFERROR(VLOOKUP(Z22,'選手名簿（〆切 4月26日）'!$A$19:$F$118,2,FALSE)," ")</f>
        <v> </v>
      </c>
      <c r="Q22" s="111"/>
      <c r="R22" s="189" t="str">
        <f>_xlfn.IFERROR(VLOOKUP(Z22,'選手名簿（〆切 4月26日）'!$A$19:$F$118,4,FALSE)," ")</f>
        <v> </v>
      </c>
      <c r="S22" s="196" t="str">
        <f>_xlfn.IFERROR(VLOOKUP(Z22,'選手名簿（〆切 4月26日）'!$A$19:$F$118,5,FALSE)," ")</f>
        <v> </v>
      </c>
      <c r="T22" s="110"/>
      <c r="U22" s="189" t="str">
        <f>_xlfn.IFERROR(VLOOKUP(Z22,'選手名簿（〆切 4月26日）'!$A$19:$F$118,6,FALSE)," ")</f>
        <v> </v>
      </c>
      <c r="V22" s="103"/>
      <c r="X22" s="181"/>
      <c r="Z22" s="181"/>
    </row>
    <row r="23" spans="2:26" ht="13.5">
      <c r="B23" s="271"/>
      <c r="C23" s="272"/>
      <c r="D23" s="273"/>
      <c r="E23" s="171">
        <v>18</v>
      </c>
      <c r="F23" s="110"/>
      <c r="G23" s="189" t="str">
        <f>_xlfn.IFERROR(VLOOKUP(X23,'選手名簿（〆切 4月26日）'!$A$19:$F$118,2,FALSE)," ")</f>
        <v> </v>
      </c>
      <c r="H23" s="111"/>
      <c r="I23" s="189" t="str">
        <f>_xlfn.IFERROR(VLOOKUP(X23,'選手名簿（〆切 4月26日）'!$A$19:$F$118,4,FALSE)," ")</f>
        <v> </v>
      </c>
      <c r="J23" s="196" t="str">
        <f>_xlfn.IFERROR(VLOOKUP(X23,'選手名簿（〆切 4月26日）'!$A$19:$F$118,5,FALSE)," ")</f>
        <v> </v>
      </c>
      <c r="K23" s="110"/>
      <c r="L23" s="189" t="str">
        <f>_xlfn.IFERROR(VLOOKUP(X23,'選手名簿（〆切 4月26日）'!$A$19:$F$118,6,FALSE)," ")</f>
        <v> </v>
      </c>
      <c r="M23" s="103"/>
      <c r="N23" s="171">
        <v>46</v>
      </c>
      <c r="O23" s="110"/>
      <c r="P23" s="189" t="str">
        <f>_xlfn.IFERROR(VLOOKUP(Z23,'選手名簿（〆切 4月26日）'!$A$19:$F$118,2,FALSE)," ")</f>
        <v> </v>
      </c>
      <c r="Q23" s="111"/>
      <c r="R23" s="189" t="str">
        <f>_xlfn.IFERROR(VLOOKUP(Z23,'選手名簿（〆切 4月26日）'!$A$19:$F$118,4,FALSE)," ")</f>
        <v> </v>
      </c>
      <c r="S23" s="196" t="str">
        <f>_xlfn.IFERROR(VLOOKUP(Z23,'選手名簿（〆切 4月26日）'!$A$19:$F$118,5,FALSE)," ")</f>
        <v> </v>
      </c>
      <c r="T23" s="110"/>
      <c r="U23" s="189" t="str">
        <f>_xlfn.IFERROR(VLOOKUP(Z23,'選手名簿（〆切 4月26日）'!$A$19:$F$118,6,FALSE)," ")</f>
        <v> </v>
      </c>
      <c r="V23" s="103"/>
      <c r="X23" s="181"/>
      <c r="Z23" s="181"/>
    </row>
    <row r="24" spans="2:26" ht="13.5">
      <c r="B24" s="271"/>
      <c r="C24" s="272"/>
      <c r="D24" s="273"/>
      <c r="E24" s="171">
        <v>19</v>
      </c>
      <c r="F24" s="110"/>
      <c r="G24" s="189" t="str">
        <f>_xlfn.IFERROR(VLOOKUP(X24,'選手名簿（〆切 4月26日）'!$A$19:$F$118,2,FALSE)," ")</f>
        <v> </v>
      </c>
      <c r="H24" s="111"/>
      <c r="I24" s="189" t="str">
        <f>_xlfn.IFERROR(VLOOKUP(X24,'選手名簿（〆切 4月26日）'!$A$19:$F$118,4,FALSE)," ")</f>
        <v> </v>
      </c>
      <c r="J24" s="196" t="str">
        <f>_xlfn.IFERROR(VLOOKUP(X24,'選手名簿（〆切 4月26日）'!$A$19:$F$118,5,FALSE)," ")</f>
        <v> </v>
      </c>
      <c r="K24" s="110"/>
      <c r="L24" s="189" t="str">
        <f>_xlfn.IFERROR(VLOOKUP(X24,'選手名簿（〆切 4月26日）'!$A$19:$F$118,6,FALSE)," ")</f>
        <v> </v>
      </c>
      <c r="M24" s="103"/>
      <c r="N24" s="171">
        <v>47</v>
      </c>
      <c r="O24" s="110"/>
      <c r="P24" s="189" t="str">
        <f>_xlfn.IFERROR(VLOOKUP(Z24,'選手名簿（〆切 4月26日）'!$A$19:$F$118,2,FALSE)," ")</f>
        <v> </v>
      </c>
      <c r="Q24" s="111"/>
      <c r="R24" s="189" t="str">
        <f>_xlfn.IFERROR(VLOOKUP(Z24,'選手名簿（〆切 4月26日）'!$A$19:$F$118,4,FALSE)," ")</f>
        <v> </v>
      </c>
      <c r="S24" s="196" t="str">
        <f>_xlfn.IFERROR(VLOOKUP(Z24,'選手名簿（〆切 4月26日）'!$A$19:$F$118,5,FALSE)," ")</f>
        <v> </v>
      </c>
      <c r="T24" s="110"/>
      <c r="U24" s="189" t="str">
        <f>_xlfn.IFERROR(VLOOKUP(Z24,'選手名簿（〆切 4月26日）'!$A$19:$F$118,6,FALSE)," ")</f>
        <v> </v>
      </c>
      <c r="V24" s="103"/>
      <c r="X24" s="181"/>
      <c r="Z24" s="181"/>
    </row>
    <row r="25" spans="2:26" ht="13.5">
      <c r="B25" s="271"/>
      <c r="C25" s="272"/>
      <c r="D25" s="273"/>
      <c r="E25" s="171">
        <v>20</v>
      </c>
      <c r="F25" s="110"/>
      <c r="G25" s="189" t="str">
        <f>_xlfn.IFERROR(VLOOKUP(X25,'選手名簿（〆切 4月26日）'!$A$19:$F$118,2,FALSE)," ")</f>
        <v> </v>
      </c>
      <c r="H25" s="111"/>
      <c r="I25" s="189" t="str">
        <f>_xlfn.IFERROR(VLOOKUP(X25,'選手名簿（〆切 4月26日）'!$A$19:$F$118,4,FALSE)," ")</f>
        <v> </v>
      </c>
      <c r="J25" s="196" t="str">
        <f>_xlfn.IFERROR(VLOOKUP(X25,'選手名簿（〆切 4月26日）'!$A$19:$F$118,5,FALSE)," ")</f>
        <v> </v>
      </c>
      <c r="K25" s="110"/>
      <c r="L25" s="189" t="str">
        <f>_xlfn.IFERROR(VLOOKUP(X25,'選手名簿（〆切 4月26日）'!$A$19:$F$118,6,FALSE)," ")</f>
        <v> </v>
      </c>
      <c r="M25" s="103"/>
      <c r="N25" s="171">
        <v>48</v>
      </c>
      <c r="O25" s="110"/>
      <c r="P25" s="189" t="str">
        <f>_xlfn.IFERROR(VLOOKUP(Z25,'選手名簿（〆切 4月26日）'!$A$19:$F$118,2,FALSE)," ")</f>
        <v> </v>
      </c>
      <c r="Q25" s="111"/>
      <c r="R25" s="189" t="str">
        <f>_xlfn.IFERROR(VLOOKUP(Z25,'選手名簿（〆切 4月26日）'!$A$19:$F$118,4,FALSE)," ")</f>
        <v> </v>
      </c>
      <c r="S25" s="196" t="str">
        <f>_xlfn.IFERROR(VLOOKUP(Z25,'選手名簿（〆切 4月26日）'!$A$19:$F$118,5,FALSE)," ")</f>
        <v> </v>
      </c>
      <c r="T25" s="110"/>
      <c r="U25" s="189" t="str">
        <f>_xlfn.IFERROR(VLOOKUP(Z25,'選手名簿（〆切 4月26日）'!$A$19:$F$118,6,FALSE)," ")</f>
        <v> </v>
      </c>
      <c r="V25" s="103"/>
      <c r="X25" s="181"/>
      <c r="Z25" s="181"/>
    </row>
    <row r="26" spans="2:26" ht="13.5">
      <c r="B26" s="271"/>
      <c r="C26" s="272"/>
      <c r="D26" s="273"/>
      <c r="E26" s="171">
        <v>21</v>
      </c>
      <c r="F26" s="110"/>
      <c r="G26" s="189" t="str">
        <f>_xlfn.IFERROR(VLOOKUP(X26,'選手名簿（〆切 4月26日）'!$A$19:$F$118,2,FALSE)," ")</f>
        <v> </v>
      </c>
      <c r="H26" s="111"/>
      <c r="I26" s="189" t="str">
        <f>_xlfn.IFERROR(VLOOKUP(X26,'選手名簿（〆切 4月26日）'!$A$19:$F$118,4,FALSE)," ")</f>
        <v> </v>
      </c>
      <c r="J26" s="196" t="str">
        <f>_xlfn.IFERROR(VLOOKUP(X26,'選手名簿（〆切 4月26日）'!$A$19:$F$118,5,FALSE)," ")</f>
        <v> </v>
      </c>
      <c r="K26" s="110"/>
      <c r="L26" s="189" t="str">
        <f>_xlfn.IFERROR(VLOOKUP(X26,'選手名簿（〆切 4月26日）'!$A$19:$F$118,6,FALSE)," ")</f>
        <v> </v>
      </c>
      <c r="M26" s="103"/>
      <c r="N26" s="171">
        <v>49</v>
      </c>
      <c r="O26" s="110"/>
      <c r="P26" s="189" t="str">
        <f>_xlfn.IFERROR(VLOOKUP(Z26,'選手名簿（〆切 4月26日）'!$A$19:$F$118,2,FALSE)," ")</f>
        <v> </v>
      </c>
      <c r="Q26" s="111"/>
      <c r="R26" s="189" t="str">
        <f>_xlfn.IFERROR(VLOOKUP(Z26,'選手名簿（〆切 4月26日）'!$A$19:$F$118,4,FALSE)," ")</f>
        <v> </v>
      </c>
      <c r="S26" s="196" t="str">
        <f>_xlfn.IFERROR(VLOOKUP(Z26,'選手名簿（〆切 4月26日）'!$A$19:$F$118,5,FALSE)," ")</f>
        <v> </v>
      </c>
      <c r="T26" s="110"/>
      <c r="U26" s="189" t="str">
        <f>_xlfn.IFERROR(VLOOKUP(Z26,'選手名簿（〆切 4月26日）'!$A$19:$F$118,6,FALSE)," ")</f>
        <v> </v>
      </c>
      <c r="V26" s="103"/>
      <c r="X26" s="181"/>
      <c r="Z26" s="181"/>
    </row>
    <row r="27" spans="2:26" ht="13.5">
      <c r="B27" s="271"/>
      <c r="C27" s="272"/>
      <c r="D27" s="273"/>
      <c r="E27" s="171">
        <v>22</v>
      </c>
      <c r="F27" s="110"/>
      <c r="G27" s="189" t="str">
        <f>_xlfn.IFERROR(VLOOKUP(X27,'選手名簿（〆切 4月26日）'!$A$19:$F$118,2,FALSE)," ")</f>
        <v> </v>
      </c>
      <c r="H27" s="111"/>
      <c r="I27" s="189" t="str">
        <f>_xlfn.IFERROR(VLOOKUP(X27,'選手名簿（〆切 4月26日）'!$A$19:$F$118,4,FALSE)," ")</f>
        <v> </v>
      </c>
      <c r="J27" s="196" t="str">
        <f>_xlfn.IFERROR(VLOOKUP(X27,'選手名簿（〆切 4月26日）'!$A$19:$F$118,5,FALSE)," ")</f>
        <v> </v>
      </c>
      <c r="K27" s="110"/>
      <c r="L27" s="189" t="str">
        <f>_xlfn.IFERROR(VLOOKUP(X27,'選手名簿（〆切 4月26日）'!$A$19:$F$118,6,FALSE)," ")</f>
        <v> </v>
      </c>
      <c r="M27" s="103"/>
      <c r="N27" s="171">
        <v>50</v>
      </c>
      <c r="O27" s="110"/>
      <c r="P27" s="189" t="str">
        <f>_xlfn.IFERROR(VLOOKUP(Z27,'選手名簿（〆切 4月26日）'!$A$19:$F$118,2,FALSE)," ")</f>
        <v> </v>
      </c>
      <c r="Q27" s="111"/>
      <c r="R27" s="189" t="str">
        <f>_xlfn.IFERROR(VLOOKUP(Z27,'選手名簿（〆切 4月26日）'!$A$19:$F$118,4,FALSE)," ")</f>
        <v> </v>
      </c>
      <c r="S27" s="196" t="str">
        <f>_xlfn.IFERROR(VLOOKUP(Z27,'選手名簿（〆切 4月26日）'!$A$19:$F$118,5,FALSE)," ")</f>
        <v> </v>
      </c>
      <c r="T27" s="110"/>
      <c r="U27" s="189" t="str">
        <f>_xlfn.IFERROR(VLOOKUP(Z27,'選手名簿（〆切 4月26日）'!$A$19:$F$118,6,FALSE)," ")</f>
        <v> </v>
      </c>
      <c r="V27" s="103"/>
      <c r="X27" s="181"/>
      <c r="Z27" s="181"/>
    </row>
    <row r="28" spans="2:26" ht="13.5">
      <c r="B28" s="271"/>
      <c r="C28" s="272"/>
      <c r="D28" s="273"/>
      <c r="E28" s="171">
        <v>23</v>
      </c>
      <c r="F28" s="110"/>
      <c r="G28" s="189" t="str">
        <f>_xlfn.IFERROR(VLOOKUP(X28,'選手名簿（〆切 4月26日）'!$A$19:$F$118,2,FALSE)," ")</f>
        <v> </v>
      </c>
      <c r="H28" s="111"/>
      <c r="I28" s="189" t="str">
        <f>_xlfn.IFERROR(VLOOKUP(X28,'選手名簿（〆切 4月26日）'!$A$19:$F$118,4,FALSE)," ")</f>
        <v> </v>
      </c>
      <c r="J28" s="196" t="str">
        <f>_xlfn.IFERROR(VLOOKUP(X28,'選手名簿（〆切 4月26日）'!$A$19:$F$118,5,FALSE)," ")</f>
        <v> </v>
      </c>
      <c r="K28" s="110"/>
      <c r="L28" s="189" t="str">
        <f>_xlfn.IFERROR(VLOOKUP(X28,'選手名簿（〆切 4月26日）'!$A$19:$F$118,6,FALSE)," ")</f>
        <v> </v>
      </c>
      <c r="M28" s="103"/>
      <c r="N28" s="171">
        <v>51</v>
      </c>
      <c r="O28" s="110"/>
      <c r="P28" s="189" t="str">
        <f>_xlfn.IFERROR(VLOOKUP(Z28,'選手名簿（〆切 4月26日）'!$A$19:$F$118,2,FALSE)," ")</f>
        <v> </v>
      </c>
      <c r="Q28" s="111"/>
      <c r="R28" s="189" t="str">
        <f>_xlfn.IFERROR(VLOOKUP(Z28,'選手名簿（〆切 4月26日）'!$A$19:$F$118,4,FALSE)," ")</f>
        <v> </v>
      </c>
      <c r="S28" s="196" t="str">
        <f>_xlfn.IFERROR(VLOOKUP(Z28,'選手名簿（〆切 4月26日）'!$A$19:$F$118,5,FALSE)," ")</f>
        <v> </v>
      </c>
      <c r="T28" s="110"/>
      <c r="U28" s="189" t="str">
        <f>_xlfn.IFERROR(VLOOKUP(Z28,'選手名簿（〆切 4月26日）'!$A$19:$F$118,6,FALSE)," ")</f>
        <v> </v>
      </c>
      <c r="V28" s="103"/>
      <c r="X28" s="181"/>
      <c r="Z28" s="181"/>
    </row>
    <row r="29" spans="2:26" ht="13.5">
      <c r="B29" s="271"/>
      <c r="C29" s="272"/>
      <c r="D29" s="273"/>
      <c r="E29" s="171">
        <v>24</v>
      </c>
      <c r="F29" s="110"/>
      <c r="G29" s="189" t="str">
        <f>_xlfn.IFERROR(VLOOKUP(X29,'選手名簿（〆切 4月26日）'!$A$19:$F$118,2,FALSE)," ")</f>
        <v> </v>
      </c>
      <c r="H29" s="111"/>
      <c r="I29" s="189" t="str">
        <f>_xlfn.IFERROR(VLOOKUP(X29,'選手名簿（〆切 4月26日）'!$A$19:$F$118,4,FALSE)," ")</f>
        <v> </v>
      </c>
      <c r="J29" s="196" t="str">
        <f>_xlfn.IFERROR(VLOOKUP(X29,'選手名簿（〆切 4月26日）'!$A$19:$F$118,5,FALSE)," ")</f>
        <v> </v>
      </c>
      <c r="K29" s="110"/>
      <c r="L29" s="189" t="str">
        <f>_xlfn.IFERROR(VLOOKUP(X29,'選手名簿（〆切 4月26日）'!$A$19:$F$118,6,FALSE)," ")</f>
        <v> </v>
      </c>
      <c r="M29" s="103"/>
      <c r="N29" s="171">
        <v>52</v>
      </c>
      <c r="O29" s="110"/>
      <c r="P29" s="189" t="str">
        <f>_xlfn.IFERROR(VLOOKUP(Z29,'選手名簿（〆切 4月26日）'!$A$19:$F$118,2,FALSE)," ")</f>
        <v> </v>
      </c>
      <c r="Q29" s="111"/>
      <c r="R29" s="189" t="str">
        <f>_xlfn.IFERROR(VLOOKUP(Z29,'選手名簿（〆切 4月26日）'!$A$19:$F$118,4,FALSE)," ")</f>
        <v> </v>
      </c>
      <c r="S29" s="196" t="str">
        <f>_xlfn.IFERROR(VLOOKUP(Z29,'選手名簿（〆切 4月26日）'!$A$19:$F$118,5,FALSE)," ")</f>
        <v> </v>
      </c>
      <c r="T29" s="110"/>
      <c r="U29" s="189" t="str">
        <f>_xlfn.IFERROR(VLOOKUP(Z29,'選手名簿（〆切 4月26日）'!$A$19:$F$118,6,FALSE)," ")</f>
        <v> </v>
      </c>
      <c r="V29" s="103"/>
      <c r="X29" s="181"/>
      <c r="Z29" s="181"/>
    </row>
    <row r="30" spans="2:26" ht="14.25" thickBot="1">
      <c r="B30" s="274"/>
      <c r="C30" s="275"/>
      <c r="D30" s="276"/>
      <c r="E30" s="171">
        <v>25</v>
      </c>
      <c r="F30" s="110"/>
      <c r="G30" s="189" t="str">
        <f>_xlfn.IFERROR(VLOOKUP(X30,'選手名簿（〆切 4月26日）'!$A$19:$F$118,2,FALSE)," ")</f>
        <v> </v>
      </c>
      <c r="H30" s="111"/>
      <c r="I30" s="189" t="str">
        <f>_xlfn.IFERROR(VLOOKUP(X30,'選手名簿（〆切 4月26日）'!$A$19:$F$118,4,FALSE)," ")</f>
        <v> </v>
      </c>
      <c r="J30" s="196" t="str">
        <f>_xlfn.IFERROR(VLOOKUP(X30,'選手名簿（〆切 4月26日）'!$A$19:$F$118,5,FALSE)," ")</f>
        <v> </v>
      </c>
      <c r="K30" s="110"/>
      <c r="L30" s="189" t="str">
        <f>_xlfn.IFERROR(VLOOKUP(X30,'選手名簿（〆切 4月26日）'!$A$19:$F$118,6,FALSE)," ")</f>
        <v> </v>
      </c>
      <c r="M30" s="103"/>
      <c r="N30" s="171">
        <v>53</v>
      </c>
      <c r="O30" s="110"/>
      <c r="P30" s="189" t="str">
        <f>_xlfn.IFERROR(VLOOKUP(Z30,'選手名簿（〆切 4月26日）'!$A$19:$F$118,2,FALSE)," ")</f>
        <v> </v>
      </c>
      <c r="Q30" s="111"/>
      <c r="R30" s="189" t="str">
        <f>_xlfn.IFERROR(VLOOKUP(Z30,'選手名簿（〆切 4月26日）'!$A$19:$F$118,4,FALSE)," ")</f>
        <v> </v>
      </c>
      <c r="S30" s="196" t="str">
        <f>_xlfn.IFERROR(VLOOKUP(Z30,'選手名簿（〆切 4月26日）'!$A$19:$F$118,5,FALSE)," ")</f>
        <v> </v>
      </c>
      <c r="T30" s="110"/>
      <c r="U30" s="189" t="str">
        <f>_xlfn.IFERROR(VLOOKUP(Z30,'選手名簿（〆切 4月26日）'!$A$19:$F$118,6,FALSE)," ")</f>
        <v> </v>
      </c>
      <c r="V30" s="103"/>
      <c r="X30" s="181"/>
      <c r="Z30" s="181"/>
    </row>
    <row r="31" spans="2:26" ht="13.5" customHeight="1">
      <c r="B31" s="277" t="s">
        <v>360</v>
      </c>
      <c r="C31" s="278"/>
      <c r="D31" s="279"/>
      <c r="E31" s="171">
        <v>26</v>
      </c>
      <c r="F31" s="110"/>
      <c r="G31" s="189" t="str">
        <f>_xlfn.IFERROR(VLOOKUP(X31,'選手名簿（〆切 4月26日）'!$A$19:$F$118,2,FALSE)," ")</f>
        <v> </v>
      </c>
      <c r="H31" s="111"/>
      <c r="I31" s="189" t="str">
        <f>_xlfn.IFERROR(VLOOKUP(X31,'選手名簿（〆切 4月26日）'!$A$19:$F$118,4,FALSE)," ")</f>
        <v> </v>
      </c>
      <c r="J31" s="196" t="str">
        <f>_xlfn.IFERROR(VLOOKUP(X31,'選手名簿（〆切 4月26日）'!$A$19:$F$118,5,FALSE)," ")</f>
        <v> </v>
      </c>
      <c r="K31" s="110"/>
      <c r="L31" s="189" t="str">
        <f>_xlfn.IFERROR(VLOOKUP(X31,'選手名簿（〆切 4月26日）'!$A$19:$F$118,6,FALSE)," ")</f>
        <v> </v>
      </c>
      <c r="M31" s="103"/>
      <c r="N31" s="171">
        <v>54</v>
      </c>
      <c r="O31" s="110"/>
      <c r="P31" s="189" t="str">
        <f>_xlfn.IFERROR(VLOOKUP(Z31,'選手名簿（〆切 4月26日）'!$A$19:$F$118,2,FALSE)," ")</f>
        <v> </v>
      </c>
      <c r="Q31" s="111"/>
      <c r="R31" s="189" t="str">
        <f>_xlfn.IFERROR(VLOOKUP(Z31,'選手名簿（〆切 4月26日）'!$A$19:$F$118,4,FALSE)," ")</f>
        <v> </v>
      </c>
      <c r="S31" s="196" t="str">
        <f>_xlfn.IFERROR(VLOOKUP(Z31,'選手名簿（〆切 4月26日）'!$A$19:$F$118,5,FALSE)," ")</f>
        <v> </v>
      </c>
      <c r="T31" s="110"/>
      <c r="U31" s="189" t="str">
        <f>_xlfn.IFERROR(VLOOKUP(Z31,'選手名簿（〆切 4月26日）'!$A$19:$F$118,6,FALSE)," ")</f>
        <v> </v>
      </c>
      <c r="V31" s="103"/>
      <c r="X31" s="181"/>
      <c r="Z31" s="181"/>
    </row>
    <row r="32" spans="2:26" ht="13.5" customHeight="1">
      <c r="B32" s="277"/>
      <c r="C32" s="278"/>
      <c r="D32" s="279"/>
      <c r="E32" s="171">
        <v>27</v>
      </c>
      <c r="F32" s="110"/>
      <c r="G32" s="189" t="str">
        <f>_xlfn.IFERROR(VLOOKUP(X32,'選手名簿（〆切 4月26日）'!$A$19:$F$118,2,FALSE)," ")</f>
        <v> </v>
      </c>
      <c r="H32" s="111"/>
      <c r="I32" s="189" t="str">
        <f>_xlfn.IFERROR(VLOOKUP(X32,'選手名簿（〆切 4月26日）'!$A$19:$F$118,4,FALSE)," ")</f>
        <v> </v>
      </c>
      <c r="J32" s="196" t="str">
        <f>_xlfn.IFERROR(VLOOKUP(X32,'選手名簿（〆切 4月26日）'!$A$19:$F$118,5,FALSE)," ")</f>
        <v> </v>
      </c>
      <c r="K32" s="110"/>
      <c r="L32" s="189" t="str">
        <f>_xlfn.IFERROR(VLOOKUP(X32,'選手名簿（〆切 4月26日）'!$A$19:$F$118,6,FALSE)," ")</f>
        <v> </v>
      </c>
      <c r="M32" s="103"/>
      <c r="N32" s="171">
        <v>55</v>
      </c>
      <c r="O32" s="110"/>
      <c r="P32" s="189" t="str">
        <f>_xlfn.IFERROR(VLOOKUP(Z32,'選手名簿（〆切 4月26日）'!$A$19:$F$118,2,FALSE)," ")</f>
        <v> </v>
      </c>
      <c r="Q32" s="111"/>
      <c r="R32" s="189" t="str">
        <f>_xlfn.IFERROR(VLOOKUP(Z32,'選手名簿（〆切 4月26日）'!$A$19:$F$118,4,FALSE)," ")</f>
        <v> </v>
      </c>
      <c r="S32" s="196" t="str">
        <f>_xlfn.IFERROR(VLOOKUP(Z32,'選手名簿（〆切 4月26日）'!$A$19:$F$118,5,FALSE)," ")</f>
        <v> </v>
      </c>
      <c r="T32" s="110"/>
      <c r="U32" s="189" t="str">
        <f>_xlfn.IFERROR(VLOOKUP(Z32,'選手名簿（〆切 4月26日）'!$A$19:$F$118,6,FALSE)," ")</f>
        <v> </v>
      </c>
      <c r="V32" s="103"/>
      <c r="X32" s="181"/>
      <c r="Z32" s="181"/>
    </row>
    <row r="33" spans="2:26" ht="14.25" customHeight="1" thickBot="1">
      <c r="B33" s="280"/>
      <c r="C33" s="281"/>
      <c r="D33" s="282"/>
      <c r="E33" s="173">
        <v>28</v>
      </c>
      <c r="F33" s="113"/>
      <c r="G33" s="190" t="str">
        <f>_xlfn.IFERROR(VLOOKUP(X33,'選手名簿（〆切 4月26日）'!$A$19:$F$118,2,FALSE)," ")</f>
        <v> </v>
      </c>
      <c r="H33" s="114"/>
      <c r="I33" s="190" t="str">
        <f>_xlfn.IFERROR(VLOOKUP(X33,'選手名簿（〆切 4月26日）'!$A$19:$F$118,4,FALSE)," ")</f>
        <v> </v>
      </c>
      <c r="J33" s="197" t="str">
        <f>_xlfn.IFERROR(VLOOKUP(X33,'選手名簿（〆切 4月26日）'!$A$19:$F$118,5,FALSE)," ")</f>
        <v> </v>
      </c>
      <c r="K33" s="113"/>
      <c r="L33" s="190" t="str">
        <f>_xlfn.IFERROR(VLOOKUP(X33,'選手名簿（〆切 4月26日）'!$A$19:$F$118,6,FALSE)," ")</f>
        <v> </v>
      </c>
      <c r="M33" s="191"/>
      <c r="N33" s="173">
        <v>56</v>
      </c>
      <c r="O33" s="113"/>
      <c r="P33" s="190" t="str">
        <f>_xlfn.IFERROR(VLOOKUP(Z33,'選手名簿（〆切 4月26日）'!$A$19:$F$118,2,FALSE)," ")</f>
        <v> </v>
      </c>
      <c r="Q33" s="114"/>
      <c r="R33" s="190" t="str">
        <f>_xlfn.IFERROR(VLOOKUP(Z33,'選手名簿（〆切 4月26日）'!$A$19:$F$118,4,FALSE)," ")</f>
        <v> </v>
      </c>
      <c r="S33" s="197" t="str">
        <f>_xlfn.IFERROR(VLOOKUP(Z33,'選手名簿（〆切 4月26日）'!$A$19:$F$118,5,FALSE)," ")</f>
        <v> </v>
      </c>
      <c r="T33" s="113"/>
      <c r="U33" s="190" t="str">
        <f>_xlfn.IFERROR(VLOOKUP(Z33,'選手名簿（〆切 4月26日）'!$A$19:$F$118,6,FALSE)," ")</f>
        <v> </v>
      </c>
      <c r="V33" s="115"/>
      <c r="X33" s="181"/>
      <c r="Z33" s="181"/>
    </row>
  </sheetData>
  <sheetProtection/>
  <mergeCells count="14">
    <mergeCell ref="X3:AA4"/>
    <mergeCell ref="E4:M4"/>
    <mergeCell ref="N4:V4"/>
    <mergeCell ref="X5:Z5"/>
    <mergeCell ref="B17:D30"/>
    <mergeCell ref="B31:D33"/>
    <mergeCell ref="C1:C2"/>
    <mergeCell ref="E1:M1"/>
    <mergeCell ref="N1:V1"/>
    <mergeCell ref="E2:M2"/>
    <mergeCell ref="N2:V2"/>
    <mergeCell ref="B3:D16"/>
    <mergeCell ref="E3:M3"/>
    <mergeCell ref="N3:V3"/>
  </mergeCells>
  <printOptions horizontalCentered="1"/>
  <pageMargins left="0.31496062992125984" right="0.31496062992125984" top="0.35433070866141736" bottom="0.35433070866141736"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B1:AA47"/>
  <sheetViews>
    <sheetView zoomScalePageLayoutView="0" workbookViewId="0" topLeftCell="A1">
      <selection activeCell="P41" sqref="P41"/>
    </sheetView>
  </sheetViews>
  <sheetFormatPr defaultColWidth="9.00390625" defaultRowHeight="13.5"/>
  <cols>
    <col min="1" max="1" width="5.25390625" style="0" customWidth="1"/>
    <col min="2" max="2" width="0.74609375" style="0" customWidth="1"/>
    <col min="3" max="3" width="40.875" style="0" customWidth="1"/>
    <col min="4" max="4" width="0.74609375" style="0" customWidth="1"/>
    <col min="5" max="5" width="2.25390625" style="116" customWidth="1"/>
    <col min="6" max="6" width="0.2421875" style="116" customWidth="1"/>
    <col min="7" max="7" width="10.25390625" style="117" customWidth="1"/>
    <col min="8" max="8" width="0.2421875" style="116" customWidth="1"/>
    <col min="9" max="9" width="2.625" style="116" customWidth="1"/>
    <col min="10" max="10" width="3.625" style="116" customWidth="1"/>
    <col min="11" max="11" width="0.12890625" style="116" customWidth="1"/>
    <col min="12" max="12" width="6.25390625" style="117" customWidth="1"/>
    <col min="13" max="13" width="0.12890625" style="116" customWidth="1"/>
    <col min="14" max="14" width="2.25390625" style="116" customWidth="1"/>
    <col min="15" max="15" width="0.2421875" style="116" customWidth="1"/>
    <col min="16" max="16" width="10.25390625" style="117" customWidth="1"/>
    <col min="17" max="17" width="0.2421875" style="116" customWidth="1"/>
    <col min="18" max="18" width="2.50390625" style="116" customWidth="1"/>
    <col min="19" max="19" width="3.625" style="116" customWidth="1"/>
    <col min="20" max="20" width="0.12890625" style="116" customWidth="1"/>
    <col min="21" max="21" width="6.25390625" style="117" customWidth="1"/>
    <col min="22" max="22" width="0.12890625" style="116" customWidth="1"/>
    <col min="23" max="23" width="0.74609375" style="0" customWidth="1"/>
    <col min="25" max="25" width="14.50390625" style="0" customWidth="1"/>
    <col min="27" max="27" width="23.00390625" style="0" customWidth="1"/>
  </cols>
  <sheetData>
    <row r="1" spans="2:22" ht="9" customHeight="1">
      <c r="B1" s="93"/>
      <c r="C1" s="292">
        <f>'選手名簿（〆切 4月26日）'!B11</f>
        <v>0</v>
      </c>
      <c r="D1" s="94"/>
      <c r="E1" s="318" t="s">
        <v>326</v>
      </c>
      <c r="F1" s="319"/>
      <c r="G1" s="319"/>
      <c r="H1" s="319"/>
      <c r="I1" s="319"/>
      <c r="J1" s="319"/>
      <c r="K1" s="319"/>
      <c r="L1" s="319"/>
      <c r="M1" s="320"/>
      <c r="N1" s="318">
        <f>'選手名簿（〆切 4月26日）'!F11</f>
        <v>0</v>
      </c>
      <c r="O1" s="319"/>
      <c r="P1" s="319"/>
      <c r="Q1" s="319"/>
      <c r="R1" s="319"/>
      <c r="S1" s="319"/>
      <c r="T1" s="319"/>
      <c r="U1" s="319"/>
      <c r="V1" s="320"/>
    </row>
    <row r="2" spans="2:22" ht="9" customHeight="1" thickBot="1">
      <c r="B2" s="95"/>
      <c r="C2" s="293"/>
      <c r="D2" s="96"/>
      <c r="E2" s="321" t="s">
        <v>327</v>
      </c>
      <c r="F2" s="322"/>
      <c r="G2" s="322"/>
      <c r="H2" s="322"/>
      <c r="I2" s="322"/>
      <c r="J2" s="322"/>
      <c r="K2" s="322"/>
      <c r="L2" s="322"/>
      <c r="M2" s="323"/>
      <c r="N2" s="324">
        <f>'選手名簿（〆切 4月26日）'!F12</f>
        <v>0</v>
      </c>
      <c r="O2" s="325"/>
      <c r="P2" s="325"/>
      <c r="Q2" s="325"/>
      <c r="R2" s="325"/>
      <c r="S2" s="325"/>
      <c r="T2" s="325"/>
      <c r="U2" s="325"/>
      <c r="V2" s="326"/>
    </row>
    <row r="3" spans="2:27" ht="9.75" customHeight="1">
      <c r="B3" s="268" t="s">
        <v>362</v>
      </c>
      <c r="C3" s="330"/>
      <c r="D3" s="331"/>
      <c r="E3" s="321" t="s">
        <v>321</v>
      </c>
      <c r="F3" s="322"/>
      <c r="G3" s="322"/>
      <c r="H3" s="322"/>
      <c r="I3" s="322"/>
      <c r="J3" s="322"/>
      <c r="K3" s="322"/>
      <c r="L3" s="322"/>
      <c r="M3" s="323"/>
      <c r="N3" s="327"/>
      <c r="O3" s="328"/>
      <c r="P3" s="328"/>
      <c r="Q3" s="328"/>
      <c r="R3" s="328"/>
      <c r="S3" s="328"/>
      <c r="T3" s="328"/>
      <c r="U3" s="328"/>
      <c r="V3" s="329"/>
      <c r="X3" s="283" t="s">
        <v>361</v>
      </c>
      <c r="Y3" s="284"/>
      <c r="Z3" s="284"/>
      <c r="AA3" s="285"/>
    </row>
    <row r="4" spans="2:27" ht="9.75" customHeight="1" thickBot="1">
      <c r="B4" s="332"/>
      <c r="C4" s="333"/>
      <c r="D4" s="334"/>
      <c r="E4" s="338" t="s">
        <v>328</v>
      </c>
      <c r="F4" s="339"/>
      <c r="G4" s="339"/>
      <c r="H4" s="339"/>
      <c r="I4" s="339"/>
      <c r="J4" s="339"/>
      <c r="K4" s="339"/>
      <c r="L4" s="339"/>
      <c r="M4" s="340"/>
      <c r="N4" s="341"/>
      <c r="O4" s="342"/>
      <c r="P4" s="342"/>
      <c r="Q4" s="342"/>
      <c r="R4" s="342"/>
      <c r="S4" s="342"/>
      <c r="T4" s="342"/>
      <c r="U4" s="342"/>
      <c r="V4" s="343"/>
      <c r="X4" s="286"/>
      <c r="Y4" s="287"/>
      <c r="Z4" s="287"/>
      <c r="AA4" s="288"/>
    </row>
    <row r="5" spans="2:26" ht="9.75" customHeight="1" thickBot="1">
      <c r="B5" s="332"/>
      <c r="C5" s="333"/>
      <c r="D5" s="334"/>
      <c r="E5" s="184"/>
      <c r="F5" s="185"/>
      <c r="G5" s="186" t="s">
        <v>322</v>
      </c>
      <c r="H5" s="185"/>
      <c r="I5" s="187" t="s">
        <v>323</v>
      </c>
      <c r="J5" s="187" t="s">
        <v>324</v>
      </c>
      <c r="K5" s="185"/>
      <c r="L5" s="108" t="s">
        <v>325</v>
      </c>
      <c r="M5" s="188"/>
      <c r="N5" s="184"/>
      <c r="O5" s="185"/>
      <c r="P5" s="186" t="s">
        <v>322</v>
      </c>
      <c r="Q5" s="185"/>
      <c r="R5" s="187" t="s">
        <v>323</v>
      </c>
      <c r="S5" s="187" t="s">
        <v>324</v>
      </c>
      <c r="T5" s="185"/>
      <c r="U5" s="166" t="s">
        <v>325</v>
      </c>
      <c r="V5" s="188"/>
      <c r="X5" s="344" t="s">
        <v>332</v>
      </c>
      <c r="Y5" s="345"/>
      <c r="Z5" s="346"/>
    </row>
    <row r="6" spans="2:26" ht="9.75" customHeight="1">
      <c r="B6" s="332"/>
      <c r="C6" s="333"/>
      <c r="D6" s="334"/>
      <c r="E6" s="174">
        <v>1</v>
      </c>
      <c r="F6" s="110"/>
      <c r="G6" s="192" t="str">
        <f>_xlfn.IFERROR(VLOOKUP(X6,'選手名簿（〆切 4月26日）'!$A$19:$F$118,2,FALSE)," ")</f>
        <v> </v>
      </c>
      <c r="H6" s="167"/>
      <c r="I6" s="192" t="str">
        <f>_xlfn.IFERROR(VLOOKUP(X6,'選手名簿（〆切 4月26日）'!$A$19:$F$118,4,FALSE)," ")</f>
        <v> </v>
      </c>
      <c r="J6" s="202" t="str">
        <f>_xlfn.IFERROR(VLOOKUP(X6,'選手名簿（〆切 4月26日）'!$A$19:$F$118,5,FALSE)," ")</f>
        <v> </v>
      </c>
      <c r="K6" s="203"/>
      <c r="L6" s="192" t="str">
        <f>_xlfn.IFERROR(VLOOKUP(X6,'選手名簿（〆切 4月26日）'!$A$19:$F$118,6,FALSE)," ")</f>
        <v> </v>
      </c>
      <c r="M6" s="103"/>
      <c r="N6" s="174">
        <v>43</v>
      </c>
      <c r="O6" s="110"/>
      <c r="P6" s="192" t="str">
        <f>_xlfn.IFERROR(VLOOKUP(Z6,'選手名簿（〆切 4月26日）'!$A$19:$F$118,2,FALSE)," ")</f>
        <v> </v>
      </c>
      <c r="Q6" s="167"/>
      <c r="R6" s="192" t="str">
        <f>_xlfn.IFERROR(VLOOKUP(Z6,'選手名簿（〆切 4月26日）'!$A$19:$F$118,4,FALSE)," ")</f>
        <v> </v>
      </c>
      <c r="S6" s="202" t="str">
        <f>_xlfn.IFERROR(VLOOKUP(Z6,'選手名簿（〆切 4月26日）'!$A$19:$F$118,5,FALSE)," ")</f>
        <v> </v>
      </c>
      <c r="T6" s="203"/>
      <c r="U6" s="193" t="str">
        <f>_xlfn.IFERROR(VLOOKUP(Z6,'選手名簿（〆切 4月26日）'!$A$19:$F$118,6,FALSE)," ")</f>
        <v> </v>
      </c>
      <c r="V6" s="103"/>
      <c r="X6" s="180"/>
      <c r="Z6" s="180"/>
    </row>
    <row r="7" spans="2:26" ht="9.75" customHeight="1">
      <c r="B7" s="332"/>
      <c r="C7" s="333"/>
      <c r="D7" s="334"/>
      <c r="E7" s="174">
        <v>2</v>
      </c>
      <c r="F7" s="110"/>
      <c r="G7" s="192" t="str">
        <f>_xlfn.IFERROR(VLOOKUP(X7,'選手名簿（〆切 4月26日）'!$A$19:$F$118,2,FALSE)," ")</f>
        <v> </v>
      </c>
      <c r="H7" s="167"/>
      <c r="I7" s="192" t="str">
        <f>_xlfn.IFERROR(VLOOKUP(X7,'選手名簿（〆切 4月26日）'!$A$19:$F$118,4,FALSE)," ")</f>
        <v> </v>
      </c>
      <c r="J7" s="202" t="str">
        <f>_xlfn.IFERROR(VLOOKUP(X7,'選手名簿（〆切 4月26日）'!$A$19:$F$118,5,FALSE)," ")</f>
        <v> </v>
      </c>
      <c r="K7" s="203"/>
      <c r="L7" s="192" t="str">
        <f>_xlfn.IFERROR(VLOOKUP(X7,'選手名簿（〆切 4月26日）'!$A$19:$F$118,6,FALSE)," ")</f>
        <v> </v>
      </c>
      <c r="M7" s="103"/>
      <c r="N7" s="174">
        <v>44</v>
      </c>
      <c r="O7" s="110"/>
      <c r="P7" s="192" t="str">
        <f>_xlfn.IFERROR(VLOOKUP(Z7,'選手名簿（〆切 4月26日）'!$A$19:$F$118,2,FALSE)," ")</f>
        <v> </v>
      </c>
      <c r="Q7" s="167"/>
      <c r="R7" s="192" t="str">
        <f>_xlfn.IFERROR(VLOOKUP(Z7,'選手名簿（〆切 4月26日）'!$A$19:$F$118,4,FALSE)," ")</f>
        <v> </v>
      </c>
      <c r="S7" s="202" t="str">
        <f>_xlfn.IFERROR(VLOOKUP(Z7,'選手名簿（〆切 4月26日）'!$A$19:$F$118,5,FALSE)," ")</f>
        <v> </v>
      </c>
      <c r="T7" s="203"/>
      <c r="U7" s="193" t="str">
        <f>_xlfn.IFERROR(VLOOKUP(Z7,'選手名簿（〆切 4月26日）'!$A$19:$F$118,6,FALSE)," ")</f>
        <v> </v>
      </c>
      <c r="V7" s="103"/>
      <c r="X7" s="181"/>
      <c r="Z7" s="181"/>
    </row>
    <row r="8" spans="2:26" ht="9.75" customHeight="1">
      <c r="B8" s="332"/>
      <c r="C8" s="333"/>
      <c r="D8" s="334"/>
      <c r="E8" s="174">
        <v>3</v>
      </c>
      <c r="F8" s="110"/>
      <c r="G8" s="192" t="str">
        <f>_xlfn.IFERROR(VLOOKUP(X8,'選手名簿（〆切 4月26日）'!$A$19:$F$118,2,FALSE)," ")</f>
        <v> </v>
      </c>
      <c r="H8" s="167"/>
      <c r="I8" s="192" t="str">
        <f>_xlfn.IFERROR(VLOOKUP(X8,'選手名簿（〆切 4月26日）'!$A$19:$F$118,4,FALSE)," ")</f>
        <v> </v>
      </c>
      <c r="J8" s="202" t="str">
        <f>_xlfn.IFERROR(VLOOKUP(X8,'選手名簿（〆切 4月26日）'!$A$19:$F$118,5,FALSE)," ")</f>
        <v> </v>
      </c>
      <c r="K8" s="203"/>
      <c r="L8" s="192" t="str">
        <f>_xlfn.IFERROR(VLOOKUP(X8,'選手名簿（〆切 4月26日）'!$A$19:$F$118,6,FALSE)," ")</f>
        <v> </v>
      </c>
      <c r="M8" s="103"/>
      <c r="N8" s="174">
        <v>45</v>
      </c>
      <c r="O8" s="110"/>
      <c r="P8" s="192" t="str">
        <f>_xlfn.IFERROR(VLOOKUP(Z8,'選手名簿（〆切 4月26日）'!$A$19:$F$118,2,FALSE)," ")</f>
        <v> </v>
      </c>
      <c r="Q8" s="167"/>
      <c r="R8" s="192" t="str">
        <f>_xlfn.IFERROR(VLOOKUP(Z8,'選手名簿（〆切 4月26日）'!$A$19:$F$118,4,FALSE)," ")</f>
        <v> </v>
      </c>
      <c r="S8" s="202" t="str">
        <f>_xlfn.IFERROR(VLOOKUP(Z8,'選手名簿（〆切 4月26日）'!$A$19:$F$118,5,FALSE)," ")</f>
        <v> </v>
      </c>
      <c r="T8" s="203"/>
      <c r="U8" s="193" t="str">
        <f>_xlfn.IFERROR(VLOOKUP(Z8,'選手名簿（〆切 4月26日）'!$A$19:$F$118,6,FALSE)," ")</f>
        <v> </v>
      </c>
      <c r="V8" s="103"/>
      <c r="X8" s="181"/>
      <c r="Z8" s="181"/>
    </row>
    <row r="9" spans="2:26" ht="9.75" customHeight="1">
      <c r="B9" s="332"/>
      <c r="C9" s="333"/>
      <c r="D9" s="334"/>
      <c r="E9" s="174">
        <v>4</v>
      </c>
      <c r="F9" s="110"/>
      <c r="G9" s="192" t="str">
        <f>_xlfn.IFERROR(VLOOKUP(X9,'選手名簿（〆切 4月26日）'!$A$19:$F$118,2,FALSE)," ")</f>
        <v> </v>
      </c>
      <c r="H9" s="167"/>
      <c r="I9" s="192" t="str">
        <f>_xlfn.IFERROR(VLOOKUP(X9,'選手名簿（〆切 4月26日）'!$A$19:$F$118,4,FALSE)," ")</f>
        <v> </v>
      </c>
      <c r="J9" s="202" t="str">
        <f>_xlfn.IFERROR(VLOOKUP(X9,'選手名簿（〆切 4月26日）'!$A$19:$F$118,5,FALSE)," ")</f>
        <v> </v>
      </c>
      <c r="K9" s="203"/>
      <c r="L9" s="192" t="str">
        <f>_xlfn.IFERROR(VLOOKUP(X9,'選手名簿（〆切 4月26日）'!$A$19:$F$118,6,FALSE)," ")</f>
        <v> </v>
      </c>
      <c r="M9" s="103"/>
      <c r="N9" s="174">
        <v>46</v>
      </c>
      <c r="O9" s="110"/>
      <c r="P9" s="192" t="str">
        <f>_xlfn.IFERROR(VLOOKUP(Z9,'選手名簿（〆切 4月26日）'!$A$19:$F$118,2,FALSE)," ")</f>
        <v> </v>
      </c>
      <c r="Q9" s="167"/>
      <c r="R9" s="192" t="str">
        <f>_xlfn.IFERROR(VLOOKUP(Z9,'選手名簿（〆切 4月26日）'!$A$19:$F$118,4,FALSE)," ")</f>
        <v> </v>
      </c>
      <c r="S9" s="202" t="str">
        <f>_xlfn.IFERROR(VLOOKUP(Z9,'選手名簿（〆切 4月26日）'!$A$19:$F$118,5,FALSE)," ")</f>
        <v> </v>
      </c>
      <c r="T9" s="203"/>
      <c r="U9" s="193" t="str">
        <f>_xlfn.IFERROR(VLOOKUP(Z9,'選手名簿（〆切 4月26日）'!$A$19:$F$118,6,FALSE)," ")</f>
        <v> </v>
      </c>
      <c r="V9" s="103"/>
      <c r="X9" s="181"/>
      <c r="Z9" s="181"/>
    </row>
    <row r="10" spans="2:26" ht="9.75" customHeight="1">
      <c r="B10" s="332"/>
      <c r="C10" s="333"/>
      <c r="D10" s="334"/>
      <c r="E10" s="174">
        <v>5</v>
      </c>
      <c r="F10" s="110"/>
      <c r="G10" s="192" t="str">
        <f>_xlfn.IFERROR(VLOOKUP(X10,'選手名簿（〆切 4月26日）'!$A$19:$F$118,2,FALSE)," ")</f>
        <v> </v>
      </c>
      <c r="H10" s="167"/>
      <c r="I10" s="192" t="str">
        <f>_xlfn.IFERROR(VLOOKUP(X10,'選手名簿（〆切 4月26日）'!$A$19:$F$118,4,FALSE)," ")</f>
        <v> </v>
      </c>
      <c r="J10" s="202" t="str">
        <f>_xlfn.IFERROR(VLOOKUP(X10,'選手名簿（〆切 4月26日）'!$A$19:$F$118,5,FALSE)," ")</f>
        <v> </v>
      </c>
      <c r="K10" s="203"/>
      <c r="L10" s="192" t="str">
        <f>_xlfn.IFERROR(VLOOKUP(X10,'選手名簿（〆切 4月26日）'!$A$19:$F$118,6,FALSE)," ")</f>
        <v> </v>
      </c>
      <c r="M10" s="103"/>
      <c r="N10" s="174">
        <v>47</v>
      </c>
      <c r="O10" s="110"/>
      <c r="P10" s="192" t="str">
        <f>_xlfn.IFERROR(VLOOKUP(Z10,'選手名簿（〆切 4月26日）'!$A$19:$F$118,2,FALSE)," ")</f>
        <v> </v>
      </c>
      <c r="Q10" s="167"/>
      <c r="R10" s="192" t="str">
        <f>_xlfn.IFERROR(VLOOKUP(Z10,'選手名簿（〆切 4月26日）'!$A$19:$F$118,4,FALSE)," ")</f>
        <v> </v>
      </c>
      <c r="S10" s="202" t="str">
        <f>_xlfn.IFERROR(VLOOKUP(Z10,'選手名簿（〆切 4月26日）'!$A$19:$F$118,5,FALSE)," ")</f>
        <v> </v>
      </c>
      <c r="T10" s="203"/>
      <c r="U10" s="193" t="str">
        <f>_xlfn.IFERROR(VLOOKUP(Z10,'選手名簿（〆切 4月26日）'!$A$19:$F$118,6,FALSE)," ")</f>
        <v> </v>
      </c>
      <c r="V10" s="103"/>
      <c r="X10" s="181"/>
      <c r="Z10" s="181"/>
    </row>
    <row r="11" spans="2:26" ht="9.75" customHeight="1">
      <c r="B11" s="332"/>
      <c r="C11" s="333"/>
      <c r="D11" s="334"/>
      <c r="E11" s="174">
        <v>6</v>
      </c>
      <c r="F11" s="110"/>
      <c r="G11" s="192" t="str">
        <f>_xlfn.IFERROR(VLOOKUP(X11,'選手名簿（〆切 4月26日）'!$A$19:$F$118,2,FALSE)," ")</f>
        <v> </v>
      </c>
      <c r="H11" s="167"/>
      <c r="I11" s="192" t="str">
        <f>_xlfn.IFERROR(VLOOKUP(X11,'選手名簿（〆切 4月26日）'!$A$19:$F$118,4,FALSE)," ")</f>
        <v> </v>
      </c>
      <c r="J11" s="202" t="str">
        <f>_xlfn.IFERROR(VLOOKUP(X11,'選手名簿（〆切 4月26日）'!$A$19:$F$118,5,FALSE)," ")</f>
        <v> </v>
      </c>
      <c r="K11" s="203"/>
      <c r="L11" s="192" t="str">
        <f>_xlfn.IFERROR(VLOOKUP(X11,'選手名簿（〆切 4月26日）'!$A$19:$F$118,6,FALSE)," ")</f>
        <v> </v>
      </c>
      <c r="M11" s="103"/>
      <c r="N11" s="174">
        <v>48</v>
      </c>
      <c r="O11" s="110"/>
      <c r="P11" s="192" t="str">
        <f>_xlfn.IFERROR(VLOOKUP(Z11,'選手名簿（〆切 4月26日）'!$A$19:$F$118,2,FALSE)," ")</f>
        <v> </v>
      </c>
      <c r="Q11" s="167"/>
      <c r="R11" s="192" t="str">
        <f>_xlfn.IFERROR(VLOOKUP(Z11,'選手名簿（〆切 4月26日）'!$A$19:$F$118,4,FALSE)," ")</f>
        <v> </v>
      </c>
      <c r="S11" s="202" t="str">
        <f>_xlfn.IFERROR(VLOOKUP(Z11,'選手名簿（〆切 4月26日）'!$A$19:$F$118,5,FALSE)," ")</f>
        <v> </v>
      </c>
      <c r="T11" s="203"/>
      <c r="U11" s="193" t="str">
        <f>_xlfn.IFERROR(VLOOKUP(Z11,'選手名簿（〆切 4月26日）'!$A$19:$F$118,6,FALSE)," ")</f>
        <v> </v>
      </c>
      <c r="V11" s="103"/>
      <c r="X11" s="181"/>
      <c r="Z11" s="181"/>
    </row>
    <row r="12" spans="2:26" ht="9.75" customHeight="1">
      <c r="B12" s="332"/>
      <c r="C12" s="333"/>
      <c r="D12" s="334"/>
      <c r="E12" s="174">
        <v>7</v>
      </c>
      <c r="F12" s="110"/>
      <c r="G12" s="192" t="str">
        <f>_xlfn.IFERROR(VLOOKUP(X12,'選手名簿（〆切 4月26日）'!$A$19:$F$118,2,FALSE)," ")</f>
        <v> </v>
      </c>
      <c r="H12" s="167"/>
      <c r="I12" s="192" t="str">
        <f>_xlfn.IFERROR(VLOOKUP(X12,'選手名簿（〆切 4月26日）'!$A$19:$F$118,4,FALSE)," ")</f>
        <v> </v>
      </c>
      <c r="J12" s="202" t="str">
        <f>_xlfn.IFERROR(VLOOKUP(X12,'選手名簿（〆切 4月26日）'!$A$19:$F$118,5,FALSE)," ")</f>
        <v> </v>
      </c>
      <c r="K12" s="203"/>
      <c r="L12" s="192" t="str">
        <f>_xlfn.IFERROR(VLOOKUP(X12,'選手名簿（〆切 4月26日）'!$A$19:$F$118,6,FALSE)," ")</f>
        <v> </v>
      </c>
      <c r="M12" s="103"/>
      <c r="N12" s="174">
        <v>49</v>
      </c>
      <c r="O12" s="110"/>
      <c r="P12" s="192" t="str">
        <f>_xlfn.IFERROR(VLOOKUP(Z12,'選手名簿（〆切 4月26日）'!$A$19:$F$118,2,FALSE)," ")</f>
        <v> </v>
      </c>
      <c r="Q12" s="167"/>
      <c r="R12" s="192" t="str">
        <f>_xlfn.IFERROR(VLOOKUP(Z12,'選手名簿（〆切 4月26日）'!$A$19:$F$118,4,FALSE)," ")</f>
        <v> </v>
      </c>
      <c r="S12" s="202" t="str">
        <f>_xlfn.IFERROR(VLOOKUP(Z12,'選手名簿（〆切 4月26日）'!$A$19:$F$118,5,FALSE)," ")</f>
        <v> </v>
      </c>
      <c r="T12" s="203"/>
      <c r="U12" s="193" t="str">
        <f>_xlfn.IFERROR(VLOOKUP(Z12,'選手名簿（〆切 4月26日）'!$A$19:$F$118,6,FALSE)," ")</f>
        <v> </v>
      </c>
      <c r="V12" s="103"/>
      <c r="X12" s="181"/>
      <c r="Z12" s="181"/>
    </row>
    <row r="13" spans="2:26" ht="9.75" customHeight="1">
      <c r="B13" s="332"/>
      <c r="C13" s="333"/>
      <c r="D13" s="334"/>
      <c r="E13" s="174">
        <v>8</v>
      </c>
      <c r="F13" s="110"/>
      <c r="G13" s="192" t="str">
        <f>_xlfn.IFERROR(VLOOKUP(X13,'選手名簿（〆切 4月26日）'!$A$19:$F$118,2,FALSE)," ")</f>
        <v> </v>
      </c>
      <c r="H13" s="167"/>
      <c r="I13" s="192" t="str">
        <f>_xlfn.IFERROR(VLOOKUP(X13,'選手名簿（〆切 4月26日）'!$A$19:$F$118,4,FALSE)," ")</f>
        <v> </v>
      </c>
      <c r="J13" s="202" t="str">
        <f>_xlfn.IFERROR(VLOOKUP(X13,'選手名簿（〆切 4月26日）'!$A$19:$F$118,5,FALSE)," ")</f>
        <v> </v>
      </c>
      <c r="K13" s="203"/>
      <c r="L13" s="192" t="str">
        <f>_xlfn.IFERROR(VLOOKUP(X13,'選手名簿（〆切 4月26日）'!$A$19:$F$118,6,FALSE)," ")</f>
        <v> </v>
      </c>
      <c r="M13" s="103"/>
      <c r="N13" s="174">
        <v>50</v>
      </c>
      <c r="O13" s="110"/>
      <c r="P13" s="192" t="str">
        <f>_xlfn.IFERROR(VLOOKUP(Z13,'選手名簿（〆切 4月26日）'!$A$19:$F$118,2,FALSE)," ")</f>
        <v> </v>
      </c>
      <c r="Q13" s="167"/>
      <c r="R13" s="192" t="str">
        <f>_xlfn.IFERROR(VLOOKUP(Z13,'選手名簿（〆切 4月26日）'!$A$19:$F$118,4,FALSE)," ")</f>
        <v> </v>
      </c>
      <c r="S13" s="202" t="str">
        <f>_xlfn.IFERROR(VLOOKUP(Z13,'選手名簿（〆切 4月26日）'!$A$19:$F$118,5,FALSE)," ")</f>
        <v> </v>
      </c>
      <c r="T13" s="203"/>
      <c r="U13" s="193" t="str">
        <f>_xlfn.IFERROR(VLOOKUP(Z13,'選手名簿（〆切 4月26日）'!$A$19:$F$118,6,FALSE)," ")</f>
        <v> </v>
      </c>
      <c r="V13" s="103"/>
      <c r="X13" s="181"/>
      <c r="Z13" s="181"/>
    </row>
    <row r="14" spans="2:26" ht="9.75" customHeight="1">
      <c r="B14" s="332"/>
      <c r="C14" s="333"/>
      <c r="D14" s="334"/>
      <c r="E14" s="174">
        <v>9</v>
      </c>
      <c r="F14" s="110"/>
      <c r="G14" s="192" t="str">
        <f>_xlfn.IFERROR(VLOOKUP(X14,'選手名簿（〆切 4月26日）'!$A$19:$F$118,2,FALSE)," ")</f>
        <v> </v>
      </c>
      <c r="H14" s="167"/>
      <c r="I14" s="192" t="str">
        <f>_xlfn.IFERROR(VLOOKUP(X14,'選手名簿（〆切 4月26日）'!$A$19:$F$118,4,FALSE)," ")</f>
        <v> </v>
      </c>
      <c r="J14" s="202" t="str">
        <f>_xlfn.IFERROR(VLOOKUP(X14,'選手名簿（〆切 4月26日）'!$A$19:$F$118,5,FALSE)," ")</f>
        <v> </v>
      </c>
      <c r="K14" s="203"/>
      <c r="L14" s="192" t="str">
        <f>_xlfn.IFERROR(VLOOKUP(X14,'選手名簿（〆切 4月26日）'!$A$19:$F$118,6,FALSE)," ")</f>
        <v> </v>
      </c>
      <c r="M14" s="103"/>
      <c r="N14" s="174">
        <v>51</v>
      </c>
      <c r="O14" s="110"/>
      <c r="P14" s="192" t="str">
        <f>_xlfn.IFERROR(VLOOKUP(Z14,'選手名簿（〆切 4月26日）'!$A$19:$F$118,2,FALSE)," ")</f>
        <v> </v>
      </c>
      <c r="Q14" s="167"/>
      <c r="R14" s="192" t="str">
        <f>_xlfn.IFERROR(VLOOKUP(Z14,'選手名簿（〆切 4月26日）'!$A$19:$F$118,4,FALSE)," ")</f>
        <v> </v>
      </c>
      <c r="S14" s="202" t="str">
        <f>_xlfn.IFERROR(VLOOKUP(Z14,'選手名簿（〆切 4月26日）'!$A$19:$F$118,5,FALSE)," ")</f>
        <v> </v>
      </c>
      <c r="T14" s="203"/>
      <c r="U14" s="193" t="str">
        <f>_xlfn.IFERROR(VLOOKUP(Z14,'選手名簿（〆切 4月26日）'!$A$19:$F$118,6,FALSE)," ")</f>
        <v> </v>
      </c>
      <c r="V14" s="103"/>
      <c r="X14" s="181"/>
      <c r="Z14" s="181"/>
    </row>
    <row r="15" spans="2:26" ht="9.75" customHeight="1">
      <c r="B15" s="332"/>
      <c r="C15" s="333"/>
      <c r="D15" s="334"/>
      <c r="E15" s="174">
        <v>10</v>
      </c>
      <c r="F15" s="110"/>
      <c r="G15" s="192" t="str">
        <f>_xlfn.IFERROR(VLOOKUP(X15,'選手名簿（〆切 4月26日）'!$A$19:$F$118,2,FALSE)," ")</f>
        <v> </v>
      </c>
      <c r="H15" s="167"/>
      <c r="I15" s="192" t="str">
        <f>_xlfn.IFERROR(VLOOKUP(X15,'選手名簿（〆切 4月26日）'!$A$19:$F$118,4,FALSE)," ")</f>
        <v> </v>
      </c>
      <c r="J15" s="202" t="str">
        <f>_xlfn.IFERROR(VLOOKUP(X15,'選手名簿（〆切 4月26日）'!$A$19:$F$118,5,FALSE)," ")</f>
        <v> </v>
      </c>
      <c r="K15" s="203"/>
      <c r="L15" s="192" t="str">
        <f>_xlfn.IFERROR(VLOOKUP(X15,'選手名簿（〆切 4月26日）'!$A$19:$F$118,6,FALSE)," ")</f>
        <v> </v>
      </c>
      <c r="M15" s="103"/>
      <c r="N15" s="174">
        <v>52</v>
      </c>
      <c r="O15" s="110"/>
      <c r="P15" s="192" t="str">
        <f>_xlfn.IFERROR(VLOOKUP(Z15,'選手名簿（〆切 4月26日）'!$A$19:$F$118,2,FALSE)," ")</f>
        <v> </v>
      </c>
      <c r="Q15" s="167"/>
      <c r="R15" s="192" t="str">
        <f>_xlfn.IFERROR(VLOOKUP(Z15,'選手名簿（〆切 4月26日）'!$A$19:$F$118,4,FALSE)," ")</f>
        <v> </v>
      </c>
      <c r="S15" s="202" t="str">
        <f>_xlfn.IFERROR(VLOOKUP(Z15,'選手名簿（〆切 4月26日）'!$A$19:$F$118,5,FALSE)," ")</f>
        <v> </v>
      </c>
      <c r="T15" s="203"/>
      <c r="U15" s="193" t="str">
        <f>_xlfn.IFERROR(VLOOKUP(Z15,'選手名簿（〆切 4月26日）'!$A$19:$F$118,6,FALSE)," ")</f>
        <v> </v>
      </c>
      <c r="V15" s="103"/>
      <c r="X15" s="181"/>
      <c r="Z15" s="181"/>
    </row>
    <row r="16" spans="2:26" ht="9.75" customHeight="1">
      <c r="B16" s="332"/>
      <c r="C16" s="333"/>
      <c r="D16" s="334"/>
      <c r="E16" s="174">
        <v>11</v>
      </c>
      <c r="F16" s="110"/>
      <c r="G16" s="192" t="str">
        <f>_xlfn.IFERROR(VLOOKUP(X16,'選手名簿（〆切 4月26日）'!$A$19:$F$118,2,FALSE)," ")</f>
        <v> </v>
      </c>
      <c r="H16" s="167"/>
      <c r="I16" s="192" t="str">
        <f>_xlfn.IFERROR(VLOOKUP(X16,'選手名簿（〆切 4月26日）'!$A$19:$F$118,4,FALSE)," ")</f>
        <v> </v>
      </c>
      <c r="J16" s="202" t="str">
        <f>_xlfn.IFERROR(VLOOKUP(X16,'選手名簿（〆切 4月26日）'!$A$19:$F$118,5,FALSE)," ")</f>
        <v> </v>
      </c>
      <c r="K16" s="203"/>
      <c r="L16" s="192" t="str">
        <f>_xlfn.IFERROR(VLOOKUP(X16,'選手名簿（〆切 4月26日）'!$A$19:$F$118,6,FALSE)," ")</f>
        <v> </v>
      </c>
      <c r="M16" s="103"/>
      <c r="N16" s="174">
        <v>53</v>
      </c>
      <c r="O16" s="110"/>
      <c r="P16" s="192" t="str">
        <f>_xlfn.IFERROR(VLOOKUP(Z16,'選手名簿（〆切 4月26日）'!$A$19:$F$118,2,FALSE)," ")</f>
        <v> </v>
      </c>
      <c r="Q16" s="167"/>
      <c r="R16" s="192" t="str">
        <f>_xlfn.IFERROR(VLOOKUP(Z16,'選手名簿（〆切 4月26日）'!$A$19:$F$118,4,FALSE)," ")</f>
        <v> </v>
      </c>
      <c r="S16" s="202" t="str">
        <f>_xlfn.IFERROR(VLOOKUP(Z16,'選手名簿（〆切 4月26日）'!$A$19:$F$118,5,FALSE)," ")</f>
        <v> </v>
      </c>
      <c r="T16" s="203"/>
      <c r="U16" s="193" t="str">
        <f>_xlfn.IFERROR(VLOOKUP(Z16,'選手名簿（〆切 4月26日）'!$A$19:$F$118,6,FALSE)," ")</f>
        <v> </v>
      </c>
      <c r="V16" s="103"/>
      <c r="X16" s="181"/>
      <c r="Z16" s="181"/>
    </row>
    <row r="17" spans="2:26" ht="9.75" customHeight="1">
      <c r="B17" s="332"/>
      <c r="C17" s="333"/>
      <c r="D17" s="334"/>
      <c r="E17" s="174">
        <v>12</v>
      </c>
      <c r="F17" s="110"/>
      <c r="G17" s="192" t="str">
        <f>_xlfn.IFERROR(VLOOKUP(X17,'選手名簿（〆切 4月26日）'!$A$19:$F$118,2,FALSE)," ")</f>
        <v> </v>
      </c>
      <c r="H17" s="167"/>
      <c r="I17" s="192" t="str">
        <f>_xlfn.IFERROR(VLOOKUP(X17,'選手名簿（〆切 4月26日）'!$A$19:$F$118,4,FALSE)," ")</f>
        <v> </v>
      </c>
      <c r="J17" s="202" t="str">
        <f>_xlfn.IFERROR(VLOOKUP(X17,'選手名簿（〆切 4月26日）'!$A$19:$F$118,5,FALSE)," ")</f>
        <v> </v>
      </c>
      <c r="K17" s="203"/>
      <c r="L17" s="192" t="str">
        <f>_xlfn.IFERROR(VLOOKUP(X17,'選手名簿（〆切 4月26日）'!$A$19:$F$118,6,FALSE)," ")</f>
        <v> </v>
      </c>
      <c r="M17" s="103"/>
      <c r="N17" s="174">
        <v>54</v>
      </c>
      <c r="O17" s="110"/>
      <c r="P17" s="192" t="str">
        <f>_xlfn.IFERROR(VLOOKUP(Z17,'選手名簿（〆切 4月26日）'!$A$19:$F$118,2,FALSE)," ")</f>
        <v> </v>
      </c>
      <c r="Q17" s="167"/>
      <c r="R17" s="192" t="str">
        <f>_xlfn.IFERROR(VLOOKUP(Z17,'選手名簿（〆切 4月26日）'!$A$19:$F$118,4,FALSE)," ")</f>
        <v> </v>
      </c>
      <c r="S17" s="202" t="str">
        <f>_xlfn.IFERROR(VLOOKUP(Z17,'選手名簿（〆切 4月26日）'!$A$19:$F$118,5,FALSE)," ")</f>
        <v> </v>
      </c>
      <c r="T17" s="203"/>
      <c r="U17" s="193" t="str">
        <f>_xlfn.IFERROR(VLOOKUP(Z17,'選手名簿（〆切 4月26日）'!$A$19:$F$118,6,FALSE)," ")</f>
        <v> </v>
      </c>
      <c r="V17" s="103"/>
      <c r="X17" s="181"/>
      <c r="Z17" s="181"/>
    </row>
    <row r="18" spans="2:26" ht="9.75" customHeight="1">
      <c r="B18" s="332"/>
      <c r="C18" s="333"/>
      <c r="D18" s="334"/>
      <c r="E18" s="174">
        <v>13</v>
      </c>
      <c r="F18" s="110"/>
      <c r="G18" s="192" t="str">
        <f>_xlfn.IFERROR(VLOOKUP(X18,'選手名簿（〆切 4月26日）'!$A$19:$F$118,2,FALSE)," ")</f>
        <v> </v>
      </c>
      <c r="H18" s="167"/>
      <c r="I18" s="192" t="str">
        <f>_xlfn.IFERROR(VLOOKUP(X18,'選手名簿（〆切 4月26日）'!$A$19:$F$118,4,FALSE)," ")</f>
        <v> </v>
      </c>
      <c r="J18" s="202" t="str">
        <f>_xlfn.IFERROR(VLOOKUP(X18,'選手名簿（〆切 4月26日）'!$A$19:$F$118,5,FALSE)," ")</f>
        <v> </v>
      </c>
      <c r="K18" s="203"/>
      <c r="L18" s="192" t="str">
        <f>_xlfn.IFERROR(VLOOKUP(X18,'選手名簿（〆切 4月26日）'!$A$19:$F$118,6,FALSE)," ")</f>
        <v> </v>
      </c>
      <c r="M18" s="103"/>
      <c r="N18" s="174">
        <v>55</v>
      </c>
      <c r="O18" s="110"/>
      <c r="P18" s="192" t="str">
        <f>_xlfn.IFERROR(VLOOKUP(Z18,'選手名簿（〆切 4月26日）'!$A$19:$F$118,2,FALSE)," ")</f>
        <v> </v>
      </c>
      <c r="Q18" s="167"/>
      <c r="R18" s="192" t="str">
        <f>_xlfn.IFERROR(VLOOKUP(Z18,'選手名簿（〆切 4月26日）'!$A$19:$F$118,4,FALSE)," ")</f>
        <v> </v>
      </c>
      <c r="S18" s="202" t="str">
        <f>_xlfn.IFERROR(VLOOKUP(Z18,'選手名簿（〆切 4月26日）'!$A$19:$F$118,5,FALSE)," ")</f>
        <v> </v>
      </c>
      <c r="T18" s="203"/>
      <c r="U18" s="193" t="str">
        <f>_xlfn.IFERROR(VLOOKUP(Z18,'選手名簿（〆切 4月26日）'!$A$19:$F$118,6,FALSE)," ")</f>
        <v> </v>
      </c>
      <c r="V18" s="103"/>
      <c r="X18" s="181"/>
      <c r="Z18" s="181"/>
    </row>
    <row r="19" spans="2:26" ht="9.75" customHeight="1">
      <c r="B19" s="332"/>
      <c r="C19" s="333"/>
      <c r="D19" s="334"/>
      <c r="E19" s="175">
        <v>14</v>
      </c>
      <c r="F19" s="112"/>
      <c r="G19" s="192" t="str">
        <f>_xlfn.IFERROR(VLOOKUP(X19,'選手名簿（〆切 4月26日）'!$A$19:$F$118,2,FALSE)," ")</f>
        <v> </v>
      </c>
      <c r="H19" s="167"/>
      <c r="I19" s="192" t="str">
        <f>_xlfn.IFERROR(VLOOKUP(X19,'選手名簿（〆切 4月26日）'!$A$19:$F$118,4,FALSE)," ")</f>
        <v> </v>
      </c>
      <c r="J19" s="202" t="str">
        <f>_xlfn.IFERROR(VLOOKUP(X19,'選手名簿（〆切 4月26日）'!$A$19:$F$118,5,FALSE)," ")</f>
        <v> </v>
      </c>
      <c r="K19" s="203"/>
      <c r="L19" s="192" t="str">
        <f>_xlfn.IFERROR(VLOOKUP(X19,'選手名簿（〆切 4月26日）'!$A$19:$F$118,6,FALSE)," ")</f>
        <v> </v>
      </c>
      <c r="M19" s="103"/>
      <c r="N19" s="174">
        <v>56</v>
      </c>
      <c r="O19" s="112"/>
      <c r="P19" s="192" t="str">
        <f>_xlfn.IFERROR(VLOOKUP(Z19,'選手名簿（〆切 4月26日）'!$A$19:$F$118,2,FALSE)," ")</f>
        <v> </v>
      </c>
      <c r="Q19" s="167"/>
      <c r="R19" s="192" t="str">
        <f>_xlfn.IFERROR(VLOOKUP(Z19,'選手名簿（〆切 4月26日）'!$A$19:$F$118,4,FALSE)," ")</f>
        <v> </v>
      </c>
      <c r="S19" s="202" t="str">
        <f>_xlfn.IFERROR(VLOOKUP(Z19,'選手名簿（〆切 4月26日）'!$A$19:$F$118,5,FALSE)," ")</f>
        <v> </v>
      </c>
      <c r="T19" s="203"/>
      <c r="U19" s="193" t="str">
        <f>_xlfn.IFERROR(VLOOKUP(Z19,'選手名簿（〆切 4月26日）'!$A$19:$F$118,6,FALSE)," ")</f>
        <v> </v>
      </c>
      <c r="V19" s="103"/>
      <c r="X19" s="181"/>
      <c r="Z19" s="181"/>
    </row>
    <row r="20" spans="2:26" ht="9.75" customHeight="1">
      <c r="B20" s="332"/>
      <c r="C20" s="333"/>
      <c r="D20" s="334"/>
      <c r="E20" s="174">
        <v>15</v>
      </c>
      <c r="F20" s="110"/>
      <c r="G20" s="192" t="str">
        <f>_xlfn.IFERROR(VLOOKUP(X20,'選手名簿（〆切 4月26日）'!$A$19:$F$118,2,FALSE)," ")</f>
        <v> </v>
      </c>
      <c r="H20" s="167"/>
      <c r="I20" s="192" t="str">
        <f>_xlfn.IFERROR(VLOOKUP(X20,'選手名簿（〆切 4月26日）'!$A$19:$F$118,4,FALSE)," ")</f>
        <v> </v>
      </c>
      <c r="J20" s="202" t="str">
        <f>_xlfn.IFERROR(VLOOKUP(X20,'選手名簿（〆切 4月26日）'!$A$19:$F$118,5,FALSE)," ")</f>
        <v> </v>
      </c>
      <c r="K20" s="203"/>
      <c r="L20" s="192" t="str">
        <f>_xlfn.IFERROR(VLOOKUP(X20,'選手名簿（〆切 4月26日）'!$A$19:$F$118,6,FALSE)," ")</f>
        <v> </v>
      </c>
      <c r="M20" s="103"/>
      <c r="N20" s="174">
        <v>57</v>
      </c>
      <c r="O20" s="110"/>
      <c r="P20" s="192" t="str">
        <f>_xlfn.IFERROR(VLOOKUP(Z20,'選手名簿（〆切 4月26日）'!$A$19:$F$118,2,FALSE)," ")</f>
        <v> </v>
      </c>
      <c r="Q20" s="167"/>
      <c r="R20" s="192" t="str">
        <f>_xlfn.IFERROR(VLOOKUP(Z20,'選手名簿（〆切 4月26日）'!$A$19:$F$118,4,FALSE)," ")</f>
        <v> </v>
      </c>
      <c r="S20" s="202" t="str">
        <f>_xlfn.IFERROR(VLOOKUP(Z20,'選手名簿（〆切 4月26日）'!$A$19:$F$118,5,FALSE)," ")</f>
        <v> </v>
      </c>
      <c r="T20" s="203"/>
      <c r="U20" s="193" t="str">
        <f>_xlfn.IFERROR(VLOOKUP(Z20,'選手名簿（〆切 4月26日）'!$A$19:$F$118,6,FALSE)," ")</f>
        <v> </v>
      </c>
      <c r="V20" s="103"/>
      <c r="X20" s="181"/>
      <c r="Z20" s="181"/>
    </row>
    <row r="21" spans="2:26" ht="9.75" customHeight="1">
      <c r="B21" s="332"/>
      <c r="C21" s="333"/>
      <c r="D21" s="334"/>
      <c r="E21" s="174">
        <v>16</v>
      </c>
      <c r="F21" s="110"/>
      <c r="G21" s="192" t="str">
        <f>_xlfn.IFERROR(VLOOKUP(X21,'選手名簿（〆切 4月26日）'!$A$19:$F$118,2,FALSE)," ")</f>
        <v> </v>
      </c>
      <c r="H21" s="167"/>
      <c r="I21" s="192" t="str">
        <f>_xlfn.IFERROR(VLOOKUP(X21,'選手名簿（〆切 4月26日）'!$A$19:$F$118,4,FALSE)," ")</f>
        <v> </v>
      </c>
      <c r="J21" s="202" t="str">
        <f>_xlfn.IFERROR(VLOOKUP(X21,'選手名簿（〆切 4月26日）'!$A$19:$F$118,5,FALSE)," ")</f>
        <v> </v>
      </c>
      <c r="K21" s="203"/>
      <c r="L21" s="192" t="str">
        <f>_xlfn.IFERROR(VLOOKUP(X21,'選手名簿（〆切 4月26日）'!$A$19:$F$118,6,FALSE)," ")</f>
        <v> </v>
      </c>
      <c r="M21" s="103"/>
      <c r="N21" s="174">
        <v>58</v>
      </c>
      <c r="O21" s="110"/>
      <c r="P21" s="192" t="str">
        <f>_xlfn.IFERROR(VLOOKUP(Z21,'選手名簿（〆切 4月26日）'!$A$19:$F$118,2,FALSE)," ")</f>
        <v> </v>
      </c>
      <c r="Q21" s="167"/>
      <c r="R21" s="192" t="str">
        <f>_xlfn.IFERROR(VLOOKUP(Z21,'選手名簿（〆切 4月26日）'!$A$19:$F$118,4,FALSE)," ")</f>
        <v> </v>
      </c>
      <c r="S21" s="202" t="str">
        <f>_xlfn.IFERROR(VLOOKUP(Z21,'選手名簿（〆切 4月26日）'!$A$19:$F$118,5,FALSE)," ")</f>
        <v> </v>
      </c>
      <c r="T21" s="203"/>
      <c r="U21" s="193" t="str">
        <f>_xlfn.IFERROR(VLOOKUP(Z21,'選手名簿（〆切 4月26日）'!$A$19:$F$118,6,FALSE)," ")</f>
        <v> </v>
      </c>
      <c r="V21" s="103"/>
      <c r="X21" s="181"/>
      <c r="Z21" s="181"/>
    </row>
    <row r="22" spans="2:26" ht="9.75" customHeight="1" thickBot="1">
      <c r="B22" s="358"/>
      <c r="C22" s="359"/>
      <c r="D22" s="360"/>
      <c r="E22" s="174">
        <v>17</v>
      </c>
      <c r="F22" s="110"/>
      <c r="G22" s="192" t="str">
        <f>_xlfn.IFERROR(VLOOKUP(X22,'選手名簿（〆切 4月26日）'!$A$19:$F$118,2,FALSE)," ")</f>
        <v> </v>
      </c>
      <c r="H22" s="167"/>
      <c r="I22" s="192" t="str">
        <f>_xlfn.IFERROR(VLOOKUP(X22,'選手名簿（〆切 4月26日）'!$A$19:$F$118,4,FALSE)," ")</f>
        <v> </v>
      </c>
      <c r="J22" s="202" t="str">
        <f>_xlfn.IFERROR(VLOOKUP(X22,'選手名簿（〆切 4月26日）'!$A$19:$F$118,5,FALSE)," ")</f>
        <v> </v>
      </c>
      <c r="K22" s="203"/>
      <c r="L22" s="192" t="str">
        <f>_xlfn.IFERROR(VLOOKUP(X22,'選手名簿（〆切 4月26日）'!$A$19:$F$118,6,FALSE)," ")</f>
        <v> </v>
      </c>
      <c r="M22" s="103"/>
      <c r="N22" s="174">
        <v>59</v>
      </c>
      <c r="O22" s="110"/>
      <c r="P22" s="192" t="str">
        <f>_xlfn.IFERROR(VLOOKUP(Z22,'選手名簿（〆切 4月26日）'!$A$19:$F$118,2,FALSE)," ")</f>
        <v> </v>
      </c>
      <c r="Q22" s="167"/>
      <c r="R22" s="192" t="str">
        <f>_xlfn.IFERROR(VLOOKUP(Z22,'選手名簿（〆切 4月26日）'!$A$19:$F$118,4,FALSE)," ")</f>
        <v> </v>
      </c>
      <c r="S22" s="202" t="str">
        <f>_xlfn.IFERROR(VLOOKUP(Z22,'選手名簿（〆切 4月26日）'!$A$19:$F$118,5,FALSE)," ")</f>
        <v> </v>
      </c>
      <c r="T22" s="203"/>
      <c r="U22" s="193" t="str">
        <f>_xlfn.IFERROR(VLOOKUP(Z22,'選手名簿（〆切 4月26日）'!$A$19:$F$118,6,FALSE)," ")</f>
        <v> </v>
      </c>
      <c r="V22" s="103"/>
      <c r="X22" s="181"/>
      <c r="Z22" s="181"/>
    </row>
    <row r="23" spans="2:26" ht="9.75" customHeight="1">
      <c r="B23" s="277" t="s">
        <v>364</v>
      </c>
      <c r="C23" s="278"/>
      <c r="D23" s="279"/>
      <c r="E23" s="174">
        <v>18</v>
      </c>
      <c r="F23" s="110"/>
      <c r="G23" s="192" t="str">
        <f>_xlfn.IFERROR(VLOOKUP(X23,'選手名簿（〆切 4月26日）'!$A$19:$F$118,2,FALSE)," ")</f>
        <v> </v>
      </c>
      <c r="H23" s="167"/>
      <c r="I23" s="192" t="str">
        <f>_xlfn.IFERROR(VLOOKUP(X23,'選手名簿（〆切 4月26日）'!$A$19:$F$118,4,FALSE)," ")</f>
        <v> </v>
      </c>
      <c r="J23" s="202" t="str">
        <f>_xlfn.IFERROR(VLOOKUP(X23,'選手名簿（〆切 4月26日）'!$A$19:$F$118,5,FALSE)," ")</f>
        <v> </v>
      </c>
      <c r="K23" s="203"/>
      <c r="L23" s="192" t="str">
        <f>_xlfn.IFERROR(VLOOKUP(X23,'選手名簿（〆切 4月26日）'!$A$19:$F$118,6,FALSE)," ")</f>
        <v> </v>
      </c>
      <c r="M23" s="103"/>
      <c r="N23" s="174">
        <v>60</v>
      </c>
      <c r="O23" s="110"/>
      <c r="P23" s="192" t="str">
        <f>_xlfn.IFERROR(VLOOKUP(Z23,'選手名簿（〆切 4月26日）'!$A$19:$F$118,2,FALSE)," ")</f>
        <v> </v>
      </c>
      <c r="Q23" s="167"/>
      <c r="R23" s="192" t="str">
        <f>_xlfn.IFERROR(VLOOKUP(Z23,'選手名簿（〆切 4月26日）'!$A$19:$F$118,4,FALSE)," ")</f>
        <v> </v>
      </c>
      <c r="S23" s="202" t="str">
        <f>_xlfn.IFERROR(VLOOKUP(Z23,'選手名簿（〆切 4月26日）'!$A$19:$F$118,5,FALSE)," ")</f>
        <v> </v>
      </c>
      <c r="T23" s="203"/>
      <c r="U23" s="193" t="str">
        <f>_xlfn.IFERROR(VLOOKUP(Z23,'選手名簿（〆切 4月26日）'!$A$19:$F$118,6,FALSE)," ")</f>
        <v> </v>
      </c>
      <c r="V23" s="103"/>
      <c r="X23" s="181"/>
      <c r="Z23" s="181"/>
    </row>
    <row r="24" spans="2:26" ht="9.75" customHeight="1">
      <c r="B24" s="277"/>
      <c r="C24" s="278"/>
      <c r="D24" s="279"/>
      <c r="E24" s="174">
        <v>19</v>
      </c>
      <c r="F24" s="110"/>
      <c r="G24" s="192" t="str">
        <f>_xlfn.IFERROR(VLOOKUP(X24,'選手名簿（〆切 4月26日）'!$A$19:$F$118,2,FALSE)," ")</f>
        <v> </v>
      </c>
      <c r="H24" s="167"/>
      <c r="I24" s="192" t="str">
        <f>_xlfn.IFERROR(VLOOKUP(X24,'選手名簿（〆切 4月26日）'!$A$19:$F$118,4,FALSE)," ")</f>
        <v> </v>
      </c>
      <c r="J24" s="202" t="str">
        <f>_xlfn.IFERROR(VLOOKUP(X24,'選手名簿（〆切 4月26日）'!$A$19:$F$118,5,FALSE)," ")</f>
        <v> </v>
      </c>
      <c r="K24" s="203"/>
      <c r="L24" s="192" t="str">
        <f>_xlfn.IFERROR(VLOOKUP(X24,'選手名簿（〆切 4月26日）'!$A$19:$F$118,6,FALSE)," ")</f>
        <v> </v>
      </c>
      <c r="M24" s="103"/>
      <c r="N24" s="174">
        <v>61</v>
      </c>
      <c r="O24" s="110"/>
      <c r="P24" s="192" t="str">
        <f>_xlfn.IFERROR(VLOOKUP(Z24,'選手名簿（〆切 4月26日）'!$A$19:$F$118,2,FALSE)," ")</f>
        <v> </v>
      </c>
      <c r="Q24" s="167"/>
      <c r="R24" s="192" t="str">
        <f>_xlfn.IFERROR(VLOOKUP(Z24,'選手名簿（〆切 4月26日）'!$A$19:$F$118,4,FALSE)," ")</f>
        <v> </v>
      </c>
      <c r="S24" s="202" t="str">
        <f>_xlfn.IFERROR(VLOOKUP(Z24,'選手名簿（〆切 4月26日）'!$A$19:$F$118,5,FALSE)," ")</f>
        <v> </v>
      </c>
      <c r="T24" s="203"/>
      <c r="U24" s="193" t="str">
        <f>_xlfn.IFERROR(VLOOKUP(Z24,'選手名簿（〆切 4月26日）'!$A$19:$F$118,6,FALSE)," ")</f>
        <v> </v>
      </c>
      <c r="V24" s="103"/>
      <c r="X24" s="181"/>
      <c r="Z24" s="181"/>
    </row>
    <row r="25" spans="2:26" ht="9.75" customHeight="1">
      <c r="B25" s="277"/>
      <c r="C25" s="278"/>
      <c r="D25" s="279"/>
      <c r="E25" s="174">
        <v>20</v>
      </c>
      <c r="F25" s="110"/>
      <c r="G25" s="192" t="str">
        <f>_xlfn.IFERROR(VLOOKUP(X25,'選手名簿（〆切 4月26日）'!$A$19:$F$118,2,FALSE)," ")</f>
        <v> </v>
      </c>
      <c r="H25" s="167"/>
      <c r="I25" s="192" t="str">
        <f>_xlfn.IFERROR(VLOOKUP(X25,'選手名簿（〆切 4月26日）'!$A$19:$F$118,4,FALSE)," ")</f>
        <v> </v>
      </c>
      <c r="J25" s="202" t="str">
        <f>_xlfn.IFERROR(VLOOKUP(X25,'選手名簿（〆切 4月26日）'!$A$19:$F$118,5,FALSE)," ")</f>
        <v> </v>
      </c>
      <c r="K25" s="203"/>
      <c r="L25" s="192" t="str">
        <f>_xlfn.IFERROR(VLOOKUP(X25,'選手名簿（〆切 4月26日）'!$A$19:$F$118,6,FALSE)," ")</f>
        <v> </v>
      </c>
      <c r="M25" s="103"/>
      <c r="N25" s="174">
        <v>62</v>
      </c>
      <c r="O25" s="110"/>
      <c r="P25" s="192" t="str">
        <f>_xlfn.IFERROR(VLOOKUP(Z25,'選手名簿（〆切 4月26日）'!$A$19:$F$118,2,FALSE)," ")</f>
        <v> </v>
      </c>
      <c r="Q25" s="167"/>
      <c r="R25" s="192" t="str">
        <f>_xlfn.IFERROR(VLOOKUP(Z25,'選手名簿（〆切 4月26日）'!$A$19:$F$118,4,FALSE)," ")</f>
        <v> </v>
      </c>
      <c r="S25" s="202" t="str">
        <f>_xlfn.IFERROR(VLOOKUP(Z25,'選手名簿（〆切 4月26日）'!$A$19:$F$118,5,FALSE)," ")</f>
        <v> </v>
      </c>
      <c r="T25" s="203"/>
      <c r="U25" s="193" t="str">
        <f>_xlfn.IFERROR(VLOOKUP(Z25,'選手名簿（〆切 4月26日）'!$A$19:$F$118,6,FALSE)," ")</f>
        <v> </v>
      </c>
      <c r="V25" s="103"/>
      <c r="X25" s="181"/>
      <c r="Z25" s="181"/>
    </row>
    <row r="26" spans="2:26" ht="9.75" customHeight="1">
      <c r="B26" s="277"/>
      <c r="C26" s="278"/>
      <c r="D26" s="279"/>
      <c r="E26" s="174">
        <v>21</v>
      </c>
      <c r="F26" s="110"/>
      <c r="G26" s="192" t="str">
        <f>_xlfn.IFERROR(VLOOKUP(X26,'選手名簿（〆切 4月26日）'!$A$19:$F$118,2,FALSE)," ")</f>
        <v> </v>
      </c>
      <c r="H26" s="167"/>
      <c r="I26" s="192" t="str">
        <f>_xlfn.IFERROR(VLOOKUP(X26,'選手名簿（〆切 4月26日）'!$A$19:$F$118,4,FALSE)," ")</f>
        <v> </v>
      </c>
      <c r="J26" s="202" t="str">
        <f>_xlfn.IFERROR(VLOOKUP(X26,'選手名簿（〆切 4月26日）'!$A$19:$F$118,5,FALSE)," ")</f>
        <v> </v>
      </c>
      <c r="K26" s="203"/>
      <c r="L26" s="192" t="str">
        <f>_xlfn.IFERROR(VLOOKUP(X26,'選手名簿（〆切 4月26日）'!$A$19:$F$118,6,FALSE)," ")</f>
        <v> </v>
      </c>
      <c r="M26" s="103"/>
      <c r="N26" s="174">
        <v>63</v>
      </c>
      <c r="O26" s="110"/>
      <c r="P26" s="192" t="str">
        <f>_xlfn.IFERROR(VLOOKUP(Z26,'選手名簿（〆切 4月26日）'!$A$19:$F$118,2,FALSE)," ")</f>
        <v> </v>
      </c>
      <c r="Q26" s="167"/>
      <c r="R26" s="192" t="str">
        <f>_xlfn.IFERROR(VLOOKUP(Z26,'選手名簿（〆切 4月26日）'!$A$19:$F$118,4,FALSE)," ")</f>
        <v> </v>
      </c>
      <c r="S26" s="202" t="str">
        <f>_xlfn.IFERROR(VLOOKUP(Z26,'選手名簿（〆切 4月26日）'!$A$19:$F$118,5,FALSE)," ")</f>
        <v> </v>
      </c>
      <c r="T26" s="203"/>
      <c r="U26" s="193" t="str">
        <f>_xlfn.IFERROR(VLOOKUP(Z26,'選手名簿（〆切 4月26日）'!$A$19:$F$118,6,FALSE)," ")</f>
        <v> </v>
      </c>
      <c r="V26" s="103"/>
      <c r="X26" s="181"/>
      <c r="Z26" s="181"/>
    </row>
    <row r="27" spans="2:26" ht="9.75" customHeight="1">
      <c r="B27" s="277"/>
      <c r="C27" s="278"/>
      <c r="D27" s="279"/>
      <c r="E27" s="174">
        <v>22</v>
      </c>
      <c r="F27" s="110"/>
      <c r="G27" s="192" t="str">
        <f>_xlfn.IFERROR(VLOOKUP(X27,'選手名簿（〆切 4月26日）'!$A$19:$F$118,2,FALSE)," ")</f>
        <v> </v>
      </c>
      <c r="H27" s="167"/>
      <c r="I27" s="192" t="str">
        <f>_xlfn.IFERROR(VLOOKUP(X27,'選手名簿（〆切 4月26日）'!$A$19:$F$118,4,FALSE)," ")</f>
        <v> </v>
      </c>
      <c r="J27" s="202" t="str">
        <f>_xlfn.IFERROR(VLOOKUP(X27,'選手名簿（〆切 4月26日）'!$A$19:$F$118,5,FALSE)," ")</f>
        <v> </v>
      </c>
      <c r="K27" s="203"/>
      <c r="L27" s="192" t="str">
        <f>_xlfn.IFERROR(VLOOKUP(X27,'選手名簿（〆切 4月26日）'!$A$19:$F$118,6,FALSE)," ")</f>
        <v> </v>
      </c>
      <c r="M27" s="103"/>
      <c r="N27" s="174">
        <v>64</v>
      </c>
      <c r="O27" s="110"/>
      <c r="P27" s="192" t="str">
        <f>_xlfn.IFERROR(VLOOKUP(Z27,'選手名簿（〆切 4月26日）'!$A$19:$F$118,2,FALSE)," ")</f>
        <v> </v>
      </c>
      <c r="Q27" s="167"/>
      <c r="R27" s="192" t="str">
        <f>_xlfn.IFERROR(VLOOKUP(Z27,'選手名簿（〆切 4月26日）'!$A$19:$F$118,4,FALSE)," ")</f>
        <v> </v>
      </c>
      <c r="S27" s="202" t="str">
        <f>_xlfn.IFERROR(VLOOKUP(Z27,'選手名簿（〆切 4月26日）'!$A$19:$F$118,5,FALSE)," ")</f>
        <v> </v>
      </c>
      <c r="T27" s="203"/>
      <c r="U27" s="193" t="str">
        <f>_xlfn.IFERROR(VLOOKUP(Z27,'選手名簿（〆切 4月26日）'!$A$19:$F$118,6,FALSE)," ")</f>
        <v> </v>
      </c>
      <c r="V27" s="103"/>
      <c r="X27" s="181"/>
      <c r="Z27" s="181"/>
    </row>
    <row r="28" spans="2:26" ht="9.75" customHeight="1">
      <c r="B28" s="277"/>
      <c r="C28" s="278"/>
      <c r="D28" s="279"/>
      <c r="E28" s="174">
        <v>23</v>
      </c>
      <c r="F28" s="110"/>
      <c r="G28" s="192" t="str">
        <f>_xlfn.IFERROR(VLOOKUP(X28,'選手名簿（〆切 4月26日）'!$A$19:$F$118,2,FALSE)," ")</f>
        <v> </v>
      </c>
      <c r="H28" s="167"/>
      <c r="I28" s="192" t="str">
        <f>_xlfn.IFERROR(VLOOKUP(X28,'選手名簿（〆切 4月26日）'!$A$19:$F$118,4,FALSE)," ")</f>
        <v> </v>
      </c>
      <c r="J28" s="202" t="str">
        <f>_xlfn.IFERROR(VLOOKUP(X28,'選手名簿（〆切 4月26日）'!$A$19:$F$118,5,FALSE)," ")</f>
        <v> </v>
      </c>
      <c r="K28" s="203"/>
      <c r="L28" s="192" t="str">
        <f>_xlfn.IFERROR(VLOOKUP(X28,'選手名簿（〆切 4月26日）'!$A$19:$F$118,6,FALSE)," ")</f>
        <v> </v>
      </c>
      <c r="M28" s="103"/>
      <c r="N28" s="174">
        <v>65</v>
      </c>
      <c r="O28" s="110"/>
      <c r="P28" s="192" t="str">
        <f>_xlfn.IFERROR(VLOOKUP(Z28,'選手名簿（〆切 4月26日）'!$A$19:$F$118,2,FALSE)," ")</f>
        <v> </v>
      </c>
      <c r="Q28" s="167"/>
      <c r="R28" s="192" t="str">
        <f>_xlfn.IFERROR(VLOOKUP(Z28,'選手名簿（〆切 4月26日）'!$A$19:$F$118,4,FALSE)," ")</f>
        <v> </v>
      </c>
      <c r="S28" s="202" t="str">
        <f>_xlfn.IFERROR(VLOOKUP(Z28,'選手名簿（〆切 4月26日）'!$A$19:$F$118,5,FALSE)," ")</f>
        <v> </v>
      </c>
      <c r="T28" s="203"/>
      <c r="U28" s="193" t="str">
        <f>_xlfn.IFERROR(VLOOKUP(Z28,'選手名簿（〆切 4月26日）'!$A$19:$F$118,6,FALSE)," ")</f>
        <v> </v>
      </c>
      <c r="V28" s="103"/>
      <c r="X28" s="181"/>
      <c r="Z28" s="181"/>
    </row>
    <row r="29" spans="2:26" ht="9.75" customHeight="1">
      <c r="B29" s="277"/>
      <c r="C29" s="278"/>
      <c r="D29" s="279"/>
      <c r="E29" s="174">
        <v>24</v>
      </c>
      <c r="F29" s="110"/>
      <c r="G29" s="192" t="str">
        <f>_xlfn.IFERROR(VLOOKUP(X29,'選手名簿（〆切 4月26日）'!$A$19:$F$118,2,FALSE)," ")</f>
        <v> </v>
      </c>
      <c r="H29" s="167"/>
      <c r="I29" s="192" t="str">
        <f>_xlfn.IFERROR(VLOOKUP(X29,'選手名簿（〆切 4月26日）'!$A$19:$F$118,4,FALSE)," ")</f>
        <v> </v>
      </c>
      <c r="J29" s="202" t="str">
        <f>_xlfn.IFERROR(VLOOKUP(X29,'選手名簿（〆切 4月26日）'!$A$19:$F$118,5,FALSE)," ")</f>
        <v> </v>
      </c>
      <c r="K29" s="203"/>
      <c r="L29" s="192" t="str">
        <f>_xlfn.IFERROR(VLOOKUP(X29,'選手名簿（〆切 4月26日）'!$A$19:$F$118,6,FALSE)," ")</f>
        <v> </v>
      </c>
      <c r="M29" s="103"/>
      <c r="N29" s="174">
        <v>66</v>
      </c>
      <c r="O29" s="110"/>
      <c r="P29" s="192" t="str">
        <f>_xlfn.IFERROR(VLOOKUP(Z29,'選手名簿（〆切 4月26日）'!$A$19:$F$118,2,FALSE)," ")</f>
        <v> </v>
      </c>
      <c r="Q29" s="167"/>
      <c r="R29" s="192" t="str">
        <f>_xlfn.IFERROR(VLOOKUP(Z29,'選手名簿（〆切 4月26日）'!$A$19:$F$118,4,FALSE)," ")</f>
        <v> </v>
      </c>
      <c r="S29" s="202" t="str">
        <f>_xlfn.IFERROR(VLOOKUP(Z29,'選手名簿（〆切 4月26日）'!$A$19:$F$118,5,FALSE)," ")</f>
        <v> </v>
      </c>
      <c r="T29" s="203"/>
      <c r="U29" s="193" t="str">
        <f>_xlfn.IFERROR(VLOOKUP(Z29,'選手名簿（〆切 4月26日）'!$A$19:$F$118,6,FALSE)," ")</f>
        <v> </v>
      </c>
      <c r="V29" s="103"/>
      <c r="X29" s="181"/>
      <c r="Z29" s="181"/>
    </row>
    <row r="30" spans="2:26" ht="9.75" customHeight="1">
      <c r="B30" s="277"/>
      <c r="C30" s="278"/>
      <c r="D30" s="279"/>
      <c r="E30" s="174">
        <v>25</v>
      </c>
      <c r="F30" s="110"/>
      <c r="G30" s="192" t="str">
        <f>_xlfn.IFERROR(VLOOKUP(X30,'選手名簿（〆切 4月26日）'!$A$19:$F$118,2,FALSE)," ")</f>
        <v> </v>
      </c>
      <c r="H30" s="167"/>
      <c r="I30" s="192" t="str">
        <f>_xlfn.IFERROR(VLOOKUP(X30,'選手名簿（〆切 4月26日）'!$A$19:$F$118,4,FALSE)," ")</f>
        <v> </v>
      </c>
      <c r="J30" s="202" t="str">
        <f>_xlfn.IFERROR(VLOOKUP(X30,'選手名簿（〆切 4月26日）'!$A$19:$F$118,5,FALSE)," ")</f>
        <v> </v>
      </c>
      <c r="K30" s="203"/>
      <c r="L30" s="192" t="str">
        <f>_xlfn.IFERROR(VLOOKUP(X30,'選手名簿（〆切 4月26日）'!$A$19:$F$118,6,FALSE)," ")</f>
        <v> </v>
      </c>
      <c r="M30" s="103"/>
      <c r="N30" s="174">
        <v>67</v>
      </c>
      <c r="O30" s="110"/>
      <c r="P30" s="192" t="str">
        <f>_xlfn.IFERROR(VLOOKUP(Z30,'選手名簿（〆切 4月26日）'!$A$19:$F$118,2,FALSE)," ")</f>
        <v> </v>
      </c>
      <c r="Q30" s="167"/>
      <c r="R30" s="192" t="str">
        <f>_xlfn.IFERROR(VLOOKUP(Z30,'選手名簿（〆切 4月26日）'!$A$19:$F$118,4,FALSE)," ")</f>
        <v> </v>
      </c>
      <c r="S30" s="202" t="str">
        <f>_xlfn.IFERROR(VLOOKUP(Z30,'選手名簿（〆切 4月26日）'!$A$19:$F$118,5,FALSE)," ")</f>
        <v> </v>
      </c>
      <c r="T30" s="203"/>
      <c r="U30" s="193" t="str">
        <f>_xlfn.IFERROR(VLOOKUP(Z30,'選手名簿（〆切 4月26日）'!$A$19:$F$118,6,FALSE)," ")</f>
        <v> </v>
      </c>
      <c r="V30" s="103"/>
      <c r="X30" s="181"/>
      <c r="Z30" s="181"/>
    </row>
    <row r="31" spans="2:26" ht="9.75" customHeight="1">
      <c r="B31" s="277"/>
      <c r="C31" s="278"/>
      <c r="D31" s="279"/>
      <c r="E31" s="174">
        <v>26</v>
      </c>
      <c r="F31" s="110"/>
      <c r="G31" s="192" t="str">
        <f>_xlfn.IFERROR(VLOOKUP(X31,'選手名簿（〆切 4月26日）'!$A$19:$F$118,2,FALSE)," ")</f>
        <v> </v>
      </c>
      <c r="H31" s="167"/>
      <c r="I31" s="192" t="str">
        <f>_xlfn.IFERROR(VLOOKUP(X31,'選手名簿（〆切 4月26日）'!$A$19:$F$118,4,FALSE)," ")</f>
        <v> </v>
      </c>
      <c r="J31" s="202" t="str">
        <f>_xlfn.IFERROR(VLOOKUP(X31,'選手名簿（〆切 4月26日）'!$A$19:$F$118,5,FALSE)," ")</f>
        <v> </v>
      </c>
      <c r="K31" s="203"/>
      <c r="L31" s="192" t="str">
        <f>_xlfn.IFERROR(VLOOKUP(X31,'選手名簿（〆切 4月26日）'!$A$19:$F$118,6,FALSE)," ")</f>
        <v> </v>
      </c>
      <c r="M31" s="103"/>
      <c r="N31" s="174">
        <v>68</v>
      </c>
      <c r="O31" s="110"/>
      <c r="P31" s="192" t="str">
        <f>_xlfn.IFERROR(VLOOKUP(Z31,'選手名簿（〆切 4月26日）'!$A$19:$F$118,2,FALSE)," ")</f>
        <v> </v>
      </c>
      <c r="Q31" s="167"/>
      <c r="R31" s="192" t="str">
        <f>_xlfn.IFERROR(VLOOKUP(Z31,'選手名簿（〆切 4月26日）'!$A$19:$F$118,4,FALSE)," ")</f>
        <v> </v>
      </c>
      <c r="S31" s="202" t="str">
        <f>_xlfn.IFERROR(VLOOKUP(Z31,'選手名簿（〆切 4月26日）'!$A$19:$F$118,5,FALSE)," ")</f>
        <v> </v>
      </c>
      <c r="T31" s="203"/>
      <c r="U31" s="193" t="str">
        <f>_xlfn.IFERROR(VLOOKUP(Z31,'選手名簿（〆切 4月26日）'!$A$19:$F$118,6,FALSE)," ")</f>
        <v> </v>
      </c>
      <c r="V31" s="103"/>
      <c r="X31" s="181"/>
      <c r="Z31" s="181"/>
    </row>
    <row r="32" spans="2:26" ht="9.75" customHeight="1">
      <c r="B32" s="277"/>
      <c r="C32" s="278"/>
      <c r="D32" s="279"/>
      <c r="E32" s="174">
        <v>27</v>
      </c>
      <c r="F32" s="110"/>
      <c r="G32" s="192" t="str">
        <f>_xlfn.IFERROR(VLOOKUP(X32,'選手名簿（〆切 4月26日）'!$A$19:$F$118,2,FALSE)," ")</f>
        <v> </v>
      </c>
      <c r="H32" s="167"/>
      <c r="I32" s="192" t="str">
        <f>_xlfn.IFERROR(VLOOKUP(X32,'選手名簿（〆切 4月26日）'!$A$19:$F$118,4,FALSE)," ")</f>
        <v> </v>
      </c>
      <c r="J32" s="202" t="str">
        <f>_xlfn.IFERROR(VLOOKUP(X32,'選手名簿（〆切 4月26日）'!$A$19:$F$118,5,FALSE)," ")</f>
        <v> </v>
      </c>
      <c r="K32" s="203"/>
      <c r="L32" s="192" t="str">
        <f>_xlfn.IFERROR(VLOOKUP(X32,'選手名簿（〆切 4月26日）'!$A$19:$F$118,6,FALSE)," ")</f>
        <v> </v>
      </c>
      <c r="M32" s="103"/>
      <c r="N32" s="174">
        <v>69</v>
      </c>
      <c r="O32" s="110"/>
      <c r="P32" s="192" t="str">
        <f>_xlfn.IFERROR(VLOOKUP(Z32,'選手名簿（〆切 4月26日）'!$A$19:$F$118,2,FALSE)," ")</f>
        <v> </v>
      </c>
      <c r="Q32" s="167"/>
      <c r="R32" s="192" t="str">
        <f>_xlfn.IFERROR(VLOOKUP(Z32,'選手名簿（〆切 4月26日）'!$A$19:$F$118,4,FALSE)," ")</f>
        <v> </v>
      </c>
      <c r="S32" s="202" t="str">
        <f>_xlfn.IFERROR(VLOOKUP(Z32,'選手名簿（〆切 4月26日）'!$A$19:$F$118,5,FALSE)," ")</f>
        <v> </v>
      </c>
      <c r="T32" s="203"/>
      <c r="U32" s="193" t="str">
        <f>_xlfn.IFERROR(VLOOKUP(Z32,'選手名簿（〆切 4月26日）'!$A$19:$F$118,6,FALSE)," ")</f>
        <v> </v>
      </c>
      <c r="V32" s="103"/>
      <c r="X32" s="181"/>
      <c r="Z32" s="181"/>
    </row>
    <row r="33" spans="2:26" ht="9.75" customHeight="1" thickBot="1">
      <c r="B33" s="277"/>
      <c r="C33" s="278"/>
      <c r="D33" s="279"/>
      <c r="E33" s="174">
        <v>28</v>
      </c>
      <c r="F33" s="110">
        <v>29</v>
      </c>
      <c r="G33" s="192" t="str">
        <f>_xlfn.IFERROR(VLOOKUP(X33,'選手名簿（〆切 4月26日）'!$A$19:$F$118,2,FALSE)," ")</f>
        <v> </v>
      </c>
      <c r="H33" s="167"/>
      <c r="I33" s="192" t="str">
        <f>_xlfn.IFERROR(VLOOKUP(X33,'選手名簿（〆切 4月26日）'!$A$19:$F$118,4,FALSE)," ")</f>
        <v> </v>
      </c>
      <c r="J33" s="202" t="str">
        <f>_xlfn.IFERROR(VLOOKUP(X33,'選手名簿（〆切 4月26日）'!$A$19:$F$118,5,FALSE)," ")</f>
        <v> </v>
      </c>
      <c r="K33" s="203"/>
      <c r="L33" s="192" t="str">
        <f>_xlfn.IFERROR(VLOOKUP(X33,'選手名簿（〆切 4月26日）'!$A$19:$F$118,6,FALSE)," ")</f>
        <v> </v>
      </c>
      <c r="M33" s="103"/>
      <c r="N33" s="174">
        <v>70</v>
      </c>
      <c r="O33" s="110"/>
      <c r="P33" s="192" t="str">
        <f>_xlfn.IFERROR(VLOOKUP(Z33,'選手名簿（〆切 4月26日）'!$A$19:$F$118,2,FALSE)," ")</f>
        <v> </v>
      </c>
      <c r="Q33" s="167"/>
      <c r="R33" s="192" t="str">
        <f>_xlfn.IFERROR(VLOOKUP(Z33,'選手名簿（〆切 4月26日）'!$A$19:$F$118,4,FALSE)," ")</f>
        <v> </v>
      </c>
      <c r="S33" s="202" t="str">
        <f>_xlfn.IFERROR(VLOOKUP(Z33,'選手名簿（〆切 4月26日）'!$A$19:$F$118,5,FALSE)," ")</f>
        <v> </v>
      </c>
      <c r="T33" s="203"/>
      <c r="U33" s="193" t="str">
        <f>_xlfn.IFERROR(VLOOKUP(Z33,'選手名簿（〆切 4月26日）'!$A$19:$F$118,6,FALSE)," ")</f>
        <v> </v>
      </c>
      <c r="V33" s="115"/>
      <c r="X33" s="181"/>
      <c r="Z33" s="181"/>
    </row>
    <row r="34" spans="2:26" ht="9.75" customHeight="1">
      <c r="B34" s="277"/>
      <c r="C34" s="278"/>
      <c r="D34" s="279"/>
      <c r="E34" s="174">
        <v>29</v>
      </c>
      <c r="F34" s="110"/>
      <c r="G34" s="192" t="str">
        <f>_xlfn.IFERROR(VLOOKUP(X34,'選手名簿（〆切 4月26日）'!$A$19:$F$118,2,FALSE)," ")</f>
        <v> </v>
      </c>
      <c r="H34" s="167"/>
      <c r="I34" s="192" t="str">
        <f>_xlfn.IFERROR(VLOOKUP(X34,'選手名簿（〆切 4月26日）'!$A$19:$F$118,4,FALSE)," ")</f>
        <v> </v>
      </c>
      <c r="J34" s="202" t="str">
        <f>_xlfn.IFERROR(VLOOKUP(X34,'選手名簿（〆切 4月26日）'!$A$19:$F$118,5,FALSE)," ")</f>
        <v> </v>
      </c>
      <c r="K34" s="203"/>
      <c r="L34" s="192" t="str">
        <f>_xlfn.IFERROR(VLOOKUP(X34,'選手名簿（〆切 4月26日）'!$A$19:$F$118,6,FALSE)," ")</f>
        <v> </v>
      </c>
      <c r="M34" s="103"/>
      <c r="N34" s="174">
        <v>71</v>
      </c>
      <c r="O34" s="110"/>
      <c r="P34" s="192" t="str">
        <f>_xlfn.IFERROR(VLOOKUP(Z34,'選手名簿（〆切 4月26日）'!$A$19:$F$118,2,FALSE)," ")</f>
        <v> </v>
      </c>
      <c r="Q34" s="167"/>
      <c r="R34" s="192" t="str">
        <f>_xlfn.IFERROR(VLOOKUP(Z34,'選手名簿（〆切 4月26日）'!$A$19:$F$118,4,FALSE)," ")</f>
        <v> </v>
      </c>
      <c r="S34" s="202" t="str">
        <f>_xlfn.IFERROR(VLOOKUP(Z34,'選手名簿（〆切 4月26日）'!$A$19:$F$118,5,FALSE)," ")</f>
        <v> </v>
      </c>
      <c r="T34" s="203"/>
      <c r="U34" s="193" t="str">
        <f>_xlfn.IFERROR(VLOOKUP(Z34,'選手名簿（〆切 4月26日）'!$A$19:$F$118,6,FALSE)," ")</f>
        <v> </v>
      </c>
      <c r="V34" s="169"/>
      <c r="X34" s="181"/>
      <c r="Z34" s="181"/>
    </row>
    <row r="35" spans="2:26" ht="9.75" customHeight="1">
      <c r="B35" s="277"/>
      <c r="C35" s="278"/>
      <c r="D35" s="279"/>
      <c r="E35" s="174">
        <v>30</v>
      </c>
      <c r="F35" s="110"/>
      <c r="G35" s="192" t="str">
        <f>_xlfn.IFERROR(VLOOKUP(X35,'選手名簿（〆切 4月26日）'!$A$19:$F$118,2,FALSE)," ")</f>
        <v> </v>
      </c>
      <c r="H35" s="167"/>
      <c r="I35" s="192" t="str">
        <f>_xlfn.IFERROR(VLOOKUP(X35,'選手名簿（〆切 4月26日）'!$A$19:$F$118,4,FALSE)," ")</f>
        <v> </v>
      </c>
      <c r="J35" s="202" t="str">
        <f>_xlfn.IFERROR(VLOOKUP(X35,'選手名簿（〆切 4月26日）'!$A$19:$F$118,5,FALSE)," ")</f>
        <v> </v>
      </c>
      <c r="K35" s="203"/>
      <c r="L35" s="192" t="str">
        <f>_xlfn.IFERROR(VLOOKUP(X35,'選手名簿（〆切 4月26日）'!$A$19:$F$118,6,FALSE)," ")</f>
        <v> </v>
      </c>
      <c r="M35" s="103"/>
      <c r="N35" s="174">
        <v>72</v>
      </c>
      <c r="O35" s="110"/>
      <c r="P35" s="192" t="str">
        <f>_xlfn.IFERROR(VLOOKUP(Z35,'選手名簿（〆切 4月26日）'!$A$19:$F$118,2,FALSE)," ")</f>
        <v> </v>
      </c>
      <c r="Q35" s="167"/>
      <c r="R35" s="192" t="str">
        <f>_xlfn.IFERROR(VLOOKUP(Z35,'選手名簿（〆切 4月26日）'!$A$19:$F$118,4,FALSE)," ")</f>
        <v> </v>
      </c>
      <c r="S35" s="202" t="str">
        <f>_xlfn.IFERROR(VLOOKUP(Z35,'選手名簿（〆切 4月26日）'!$A$19:$F$118,5,FALSE)," ")</f>
        <v> </v>
      </c>
      <c r="T35" s="203"/>
      <c r="U35" s="193" t="str">
        <f>_xlfn.IFERROR(VLOOKUP(Z35,'選手名簿（〆切 4月26日）'!$A$19:$F$118,6,FALSE)," ")</f>
        <v> </v>
      </c>
      <c r="V35" s="169"/>
      <c r="X35" s="181"/>
      <c r="Z35" s="181"/>
    </row>
    <row r="36" spans="2:26" ht="9.75" customHeight="1">
      <c r="B36" s="277"/>
      <c r="C36" s="278"/>
      <c r="D36" s="279"/>
      <c r="E36" s="174">
        <v>31</v>
      </c>
      <c r="F36" s="110"/>
      <c r="G36" s="192" t="str">
        <f>_xlfn.IFERROR(VLOOKUP(X36,'選手名簿（〆切 4月26日）'!$A$19:$F$118,2,FALSE)," ")</f>
        <v> </v>
      </c>
      <c r="H36" s="167"/>
      <c r="I36" s="192" t="str">
        <f>_xlfn.IFERROR(VLOOKUP(X36,'選手名簿（〆切 4月26日）'!$A$19:$F$118,4,FALSE)," ")</f>
        <v> </v>
      </c>
      <c r="J36" s="202" t="str">
        <f>_xlfn.IFERROR(VLOOKUP(X36,'選手名簿（〆切 4月26日）'!$A$19:$F$118,5,FALSE)," ")</f>
        <v> </v>
      </c>
      <c r="K36" s="203"/>
      <c r="L36" s="192" t="str">
        <f>_xlfn.IFERROR(VLOOKUP(X36,'選手名簿（〆切 4月26日）'!$A$19:$F$118,6,FALSE)," ")</f>
        <v> </v>
      </c>
      <c r="M36" s="103"/>
      <c r="N36" s="174">
        <v>73</v>
      </c>
      <c r="O36" s="110"/>
      <c r="P36" s="192" t="str">
        <f>_xlfn.IFERROR(VLOOKUP(Z36,'選手名簿（〆切 4月26日）'!$A$19:$F$118,2,FALSE)," ")</f>
        <v> </v>
      </c>
      <c r="Q36" s="167"/>
      <c r="R36" s="192" t="str">
        <f>_xlfn.IFERROR(VLOOKUP(Z36,'選手名簿（〆切 4月26日）'!$A$19:$F$118,4,FALSE)," ")</f>
        <v> </v>
      </c>
      <c r="S36" s="202" t="str">
        <f>_xlfn.IFERROR(VLOOKUP(Z36,'選手名簿（〆切 4月26日）'!$A$19:$F$118,5,FALSE)," ")</f>
        <v> </v>
      </c>
      <c r="T36" s="203"/>
      <c r="U36" s="193" t="str">
        <f>_xlfn.IFERROR(VLOOKUP(Z36,'選手名簿（〆切 4月26日）'!$A$19:$F$118,6,FALSE)," ")</f>
        <v> </v>
      </c>
      <c r="V36" s="169"/>
      <c r="X36" s="181"/>
      <c r="Z36" s="181"/>
    </row>
    <row r="37" spans="2:26" ht="9.75" customHeight="1">
      <c r="B37" s="277"/>
      <c r="C37" s="278"/>
      <c r="D37" s="279"/>
      <c r="E37" s="174">
        <v>32</v>
      </c>
      <c r="F37" s="110"/>
      <c r="G37" s="192" t="str">
        <f>_xlfn.IFERROR(VLOOKUP(X37,'選手名簿（〆切 4月26日）'!$A$19:$F$118,2,FALSE)," ")</f>
        <v> </v>
      </c>
      <c r="H37" s="167"/>
      <c r="I37" s="192" t="str">
        <f>_xlfn.IFERROR(VLOOKUP(X37,'選手名簿（〆切 4月26日）'!$A$19:$F$118,4,FALSE)," ")</f>
        <v> </v>
      </c>
      <c r="J37" s="202" t="str">
        <f>_xlfn.IFERROR(VLOOKUP(X37,'選手名簿（〆切 4月26日）'!$A$19:$F$118,5,FALSE)," ")</f>
        <v> </v>
      </c>
      <c r="K37" s="203"/>
      <c r="L37" s="192" t="str">
        <f>_xlfn.IFERROR(VLOOKUP(X37,'選手名簿（〆切 4月26日）'!$A$19:$F$118,6,FALSE)," ")</f>
        <v> </v>
      </c>
      <c r="M37" s="103"/>
      <c r="N37" s="174">
        <v>74</v>
      </c>
      <c r="O37" s="110"/>
      <c r="P37" s="192" t="str">
        <f>_xlfn.IFERROR(VLOOKUP(Z37,'選手名簿（〆切 4月26日）'!$A$19:$F$118,2,FALSE)," ")</f>
        <v> </v>
      </c>
      <c r="Q37" s="167"/>
      <c r="R37" s="192" t="str">
        <f>_xlfn.IFERROR(VLOOKUP(Z37,'選手名簿（〆切 4月26日）'!$A$19:$F$118,4,FALSE)," ")</f>
        <v> </v>
      </c>
      <c r="S37" s="202" t="str">
        <f>_xlfn.IFERROR(VLOOKUP(Z37,'選手名簿（〆切 4月26日）'!$A$19:$F$118,5,FALSE)," ")</f>
        <v> </v>
      </c>
      <c r="T37" s="203"/>
      <c r="U37" s="193" t="str">
        <f>_xlfn.IFERROR(VLOOKUP(Z37,'選手名簿（〆切 4月26日）'!$A$19:$F$118,6,FALSE)," ")</f>
        <v> </v>
      </c>
      <c r="V37" s="169"/>
      <c r="X37" s="181"/>
      <c r="Z37" s="181"/>
    </row>
    <row r="38" spans="2:26" ht="9.75" customHeight="1">
      <c r="B38" s="277"/>
      <c r="C38" s="278"/>
      <c r="D38" s="279"/>
      <c r="E38" s="174">
        <v>33</v>
      </c>
      <c r="F38" s="110"/>
      <c r="G38" s="192" t="str">
        <f>_xlfn.IFERROR(VLOOKUP(X38,'選手名簿（〆切 4月26日）'!$A$19:$F$118,2,FALSE)," ")</f>
        <v> </v>
      </c>
      <c r="H38" s="167"/>
      <c r="I38" s="192" t="str">
        <f>_xlfn.IFERROR(VLOOKUP(X38,'選手名簿（〆切 4月26日）'!$A$19:$F$118,4,FALSE)," ")</f>
        <v> </v>
      </c>
      <c r="J38" s="202" t="str">
        <f>_xlfn.IFERROR(VLOOKUP(X38,'選手名簿（〆切 4月26日）'!$A$19:$F$118,5,FALSE)," ")</f>
        <v> </v>
      </c>
      <c r="K38" s="203"/>
      <c r="L38" s="192" t="str">
        <f>_xlfn.IFERROR(VLOOKUP(X38,'選手名簿（〆切 4月26日）'!$A$19:$F$118,6,FALSE)," ")</f>
        <v> </v>
      </c>
      <c r="M38" s="103"/>
      <c r="N38" s="174">
        <v>75</v>
      </c>
      <c r="O38" s="110"/>
      <c r="P38" s="192" t="str">
        <f>_xlfn.IFERROR(VLOOKUP(Z38,'選手名簿（〆切 4月26日）'!$A$19:$F$118,2,FALSE)," ")</f>
        <v> </v>
      </c>
      <c r="Q38" s="167"/>
      <c r="R38" s="192" t="str">
        <f>_xlfn.IFERROR(VLOOKUP(Z38,'選手名簿（〆切 4月26日）'!$A$19:$F$118,4,FALSE)," ")</f>
        <v> </v>
      </c>
      <c r="S38" s="202" t="str">
        <f>_xlfn.IFERROR(VLOOKUP(Z38,'選手名簿（〆切 4月26日）'!$A$19:$F$118,5,FALSE)," ")</f>
        <v> </v>
      </c>
      <c r="T38" s="203"/>
      <c r="U38" s="193" t="str">
        <f>_xlfn.IFERROR(VLOOKUP(Z38,'選手名簿（〆切 4月26日）'!$A$19:$F$118,6,FALSE)," ")</f>
        <v> </v>
      </c>
      <c r="V38" s="169"/>
      <c r="X38" s="181"/>
      <c r="Z38" s="181"/>
    </row>
    <row r="39" spans="2:26" ht="9.75" customHeight="1">
      <c r="B39" s="277"/>
      <c r="C39" s="278"/>
      <c r="D39" s="279"/>
      <c r="E39" s="174">
        <v>34</v>
      </c>
      <c r="F39" s="110"/>
      <c r="G39" s="192" t="str">
        <f>_xlfn.IFERROR(VLOOKUP(X39,'選手名簿（〆切 4月26日）'!$A$19:$F$118,2,FALSE)," ")</f>
        <v> </v>
      </c>
      <c r="H39" s="167"/>
      <c r="I39" s="192" t="str">
        <f>_xlfn.IFERROR(VLOOKUP(X39,'選手名簿（〆切 4月26日）'!$A$19:$F$118,4,FALSE)," ")</f>
        <v> </v>
      </c>
      <c r="J39" s="202" t="str">
        <f>_xlfn.IFERROR(VLOOKUP(X39,'選手名簿（〆切 4月26日）'!$A$19:$F$118,5,FALSE)," ")</f>
        <v> </v>
      </c>
      <c r="K39" s="203"/>
      <c r="L39" s="192" t="str">
        <f>_xlfn.IFERROR(VLOOKUP(X39,'選手名簿（〆切 4月26日）'!$A$19:$F$118,6,FALSE)," ")</f>
        <v> </v>
      </c>
      <c r="M39" s="103"/>
      <c r="N39" s="174">
        <v>76</v>
      </c>
      <c r="O39" s="110"/>
      <c r="P39" s="192" t="str">
        <f>_xlfn.IFERROR(VLOOKUP(Z39,'選手名簿（〆切 4月26日）'!$A$19:$F$118,2,FALSE)," ")</f>
        <v> </v>
      </c>
      <c r="Q39" s="167"/>
      <c r="R39" s="192" t="str">
        <f>_xlfn.IFERROR(VLOOKUP(Z39,'選手名簿（〆切 4月26日）'!$A$19:$F$118,4,FALSE)," ")</f>
        <v> </v>
      </c>
      <c r="S39" s="202" t="str">
        <f>_xlfn.IFERROR(VLOOKUP(Z39,'選手名簿（〆切 4月26日）'!$A$19:$F$118,5,FALSE)," ")</f>
        <v> </v>
      </c>
      <c r="T39" s="203"/>
      <c r="U39" s="193" t="str">
        <f>_xlfn.IFERROR(VLOOKUP(Z39,'選手名簿（〆切 4月26日）'!$A$19:$F$118,6,FALSE)," ")</f>
        <v> </v>
      </c>
      <c r="V39" s="169"/>
      <c r="X39" s="181"/>
      <c r="Z39" s="181"/>
    </row>
    <row r="40" spans="2:26" ht="9.75" customHeight="1">
      <c r="B40" s="277"/>
      <c r="C40" s="278"/>
      <c r="D40" s="279"/>
      <c r="E40" s="174">
        <v>35</v>
      </c>
      <c r="F40" s="110"/>
      <c r="G40" s="192" t="str">
        <f>_xlfn.IFERROR(VLOOKUP(X40,'選手名簿（〆切 4月26日）'!$A$19:$F$118,2,FALSE)," ")</f>
        <v> </v>
      </c>
      <c r="H40" s="167"/>
      <c r="I40" s="192" t="str">
        <f>_xlfn.IFERROR(VLOOKUP(X40,'選手名簿（〆切 4月26日）'!$A$19:$F$118,4,FALSE)," ")</f>
        <v> </v>
      </c>
      <c r="J40" s="202" t="str">
        <f>_xlfn.IFERROR(VLOOKUP(X40,'選手名簿（〆切 4月26日）'!$A$19:$F$118,5,FALSE)," ")</f>
        <v> </v>
      </c>
      <c r="K40" s="203"/>
      <c r="L40" s="192" t="str">
        <f>_xlfn.IFERROR(VLOOKUP(X40,'選手名簿（〆切 4月26日）'!$A$19:$F$118,6,FALSE)," ")</f>
        <v> </v>
      </c>
      <c r="M40" s="103"/>
      <c r="N40" s="174">
        <v>77</v>
      </c>
      <c r="O40" s="110"/>
      <c r="P40" s="192" t="str">
        <f>_xlfn.IFERROR(VLOOKUP(Z40,'選手名簿（〆切 4月26日）'!$A$19:$F$118,2,FALSE)," ")</f>
        <v> </v>
      </c>
      <c r="Q40" s="167"/>
      <c r="R40" s="192" t="str">
        <f>_xlfn.IFERROR(VLOOKUP(Z40,'選手名簿（〆切 4月26日）'!$A$19:$F$118,4,FALSE)," ")</f>
        <v> </v>
      </c>
      <c r="S40" s="202" t="str">
        <f>_xlfn.IFERROR(VLOOKUP(Z40,'選手名簿（〆切 4月26日）'!$A$19:$F$118,5,FALSE)," ")</f>
        <v> </v>
      </c>
      <c r="T40" s="203"/>
      <c r="U40" s="193" t="str">
        <f>_xlfn.IFERROR(VLOOKUP(Z40,'選手名簿（〆切 4月26日）'!$A$19:$F$118,6,FALSE)," ")</f>
        <v> </v>
      </c>
      <c r="V40" s="169"/>
      <c r="X40" s="181"/>
      <c r="Z40" s="181"/>
    </row>
    <row r="41" spans="2:26" ht="9.75" customHeight="1">
      <c r="B41" s="277"/>
      <c r="C41" s="278"/>
      <c r="D41" s="279"/>
      <c r="E41" s="174">
        <v>36</v>
      </c>
      <c r="F41" s="110"/>
      <c r="G41" s="192" t="str">
        <f>_xlfn.IFERROR(VLOOKUP(X41,'選手名簿（〆切 4月26日）'!$A$19:$F$118,2,FALSE)," ")</f>
        <v> </v>
      </c>
      <c r="H41" s="167"/>
      <c r="I41" s="192" t="str">
        <f>_xlfn.IFERROR(VLOOKUP(X41,'選手名簿（〆切 4月26日）'!$A$19:$F$118,4,FALSE)," ")</f>
        <v> </v>
      </c>
      <c r="J41" s="202" t="str">
        <f>_xlfn.IFERROR(VLOOKUP(X41,'選手名簿（〆切 4月26日）'!$A$19:$F$118,5,FALSE)," ")</f>
        <v> </v>
      </c>
      <c r="K41" s="203"/>
      <c r="L41" s="192" t="str">
        <f>_xlfn.IFERROR(VLOOKUP(X41,'選手名簿（〆切 4月26日）'!$A$19:$F$118,6,FALSE)," ")</f>
        <v> </v>
      </c>
      <c r="M41" s="103"/>
      <c r="N41" s="174">
        <v>78</v>
      </c>
      <c r="O41" s="110"/>
      <c r="P41" s="192" t="str">
        <f>_xlfn.IFERROR(VLOOKUP(Z41,'選手名簿（〆切 4月26日）'!$A$19:$F$118,2,FALSE)," ")</f>
        <v> </v>
      </c>
      <c r="Q41" s="167"/>
      <c r="R41" s="192" t="str">
        <f>_xlfn.IFERROR(VLOOKUP(Z41,'選手名簿（〆切 4月26日）'!$A$19:$F$118,4,FALSE)," ")</f>
        <v> </v>
      </c>
      <c r="S41" s="202" t="str">
        <f>_xlfn.IFERROR(VLOOKUP(Z41,'選手名簿（〆切 4月26日）'!$A$19:$F$118,5,FALSE)," ")</f>
        <v> </v>
      </c>
      <c r="T41" s="203"/>
      <c r="U41" s="193" t="str">
        <f>_xlfn.IFERROR(VLOOKUP(Z41,'選手名簿（〆切 4月26日）'!$A$19:$F$118,6,FALSE)," ")</f>
        <v> </v>
      </c>
      <c r="V41" s="169"/>
      <c r="X41" s="181"/>
      <c r="Z41" s="181"/>
    </row>
    <row r="42" spans="2:26" ht="9.75" customHeight="1" thickBot="1">
      <c r="B42" s="280"/>
      <c r="C42" s="281"/>
      <c r="D42" s="282"/>
      <c r="E42" s="174">
        <v>37</v>
      </c>
      <c r="F42" s="110"/>
      <c r="G42" s="192" t="str">
        <f>_xlfn.IFERROR(VLOOKUP(X42,'選手名簿（〆切 4月26日）'!$A$19:$F$118,2,FALSE)," ")</f>
        <v> </v>
      </c>
      <c r="H42" s="167"/>
      <c r="I42" s="192" t="str">
        <f>_xlfn.IFERROR(VLOOKUP(X42,'選手名簿（〆切 4月26日）'!$A$19:$F$118,4,FALSE)," ")</f>
        <v> </v>
      </c>
      <c r="J42" s="202" t="str">
        <f>_xlfn.IFERROR(VLOOKUP(X42,'選手名簿（〆切 4月26日）'!$A$19:$F$118,5,FALSE)," ")</f>
        <v> </v>
      </c>
      <c r="K42" s="203"/>
      <c r="L42" s="192" t="str">
        <f>_xlfn.IFERROR(VLOOKUP(X42,'選手名簿（〆切 4月26日）'!$A$19:$F$118,6,FALSE)," ")</f>
        <v> </v>
      </c>
      <c r="M42" s="103"/>
      <c r="N42" s="174">
        <v>79</v>
      </c>
      <c r="O42" s="110"/>
      <c r="P42" s="192" t="str">
        <f>_xlfn.IFERROR(VLOOKUP(Z42,'選手名簿（〆切 4月26日）'!$A$19:$F$118,2,FALSE)," ")</f>
        <v> </v>
      </c>
      <c r="Q42" s="167"/>
      <c r="R42" s="192" t="str">
        <f>_xlfn.IFERROR(VLOOKUP(Z42,'選手名簿（〆切 4月26日）'!$A$19:$F$118,4,FALSE)," ")</f>
        <v> </v>
      </c>
      <c r="S42" s="202" t="str">
        <f>_xlfn.IFERROR(VLOOKUP(Z42,'選手名簿（〆切 4月26日）'!$A$19:$F$118,5,FALSE)," ")</f>
        <v> </v>
      </c>
      <c r="T42" s="203"/>
      <c r="U42" s="193" t="str">
        <f>_xlfn.IFERROR(VLOOKUP(Z42,'選手名簿（〆切 4月26日）'!$A$19:$F$118,6,FALSE)," ")</f>
        <v> </v>
      </c>
      <c r="V42" s="169"/>
      <c r="X42" s="181"/>
      <c r="Z42" s="181"/>
    </row>
    <row r="43" spans="2:26" ht="9.75" customHeight="1">
      <c r="B43" s="277" t="s">
        <v>360</v>
      </c>
      <c r="C43" s="278"/>
      <c r="D43" s="279"/>
      <c r="E43" s="174">
        <v>38</v>
      </c>
      <c r="F43" s="110"/>
      <c r="G43" s="192" t="str">
        <f>_xlfn.IFERROR(VLOOKUP(X43,'選手名簿（〆切 4月26日）'!$A$19:$F$118,2,FALSE)," ")</f>
        <v> </v>
      </c>
      <c r="H43" s="167"/>
      <c r="I43" s="192" t="str">
        <f>_xlfn.IFERROR(VLOOKUP(X43,'選手名簿（〆切 4月26日）'!$A$19:$F$118,4,FALSE)," ")</f>
        <v> </v>
      </c>
      <c r="J43" s="202" t="str">
        <f>_xlfn.IFERROR(VLOOKUP(X43,'選手名簿（〆切 4月26日）'!$A$19:$F$118,5,FALSE)," ")</f>
        <v> </v>
      </c>
      <c r="K43" s="203"/>
      <c r="L43" s="192" t="str">
        <f>_xlfn.IFERROR(VLOOKUP(X43,'選手名簿（〆切 4月26日）'!$A$19:$F$118,6,FALSE)," ")</f>
        <v> </v>
      </c>
      <c r="M43" s="103"/>
      <c r="N43" s="174">
        <v>80</v>
      </c>
      <c r="O43" s="110"/>
      <c r="P43" s="192" t="str">
        <f>_xlfn.IFERROR(VLOOKUP(Z43,'選手名簿（〆切 4月26日）'!$A$19:$F$118,2,FALSE)," ")</f>
        <v> </v>
      </c>
      <c r="Q43" s="167"/>
      <c r="R43" s="192" t="str">
        <f>_xlfn.IFERROR(VLOOKUP(Z43,'選手名簿（〆切 4月26日）'!$A$19:$F$118,4,FALSE)," ")</f>
        <v> </v>
      </c>
      <c r="S43" s="202" t="str">
        <f>_xlfn.IFERROR(VLOOKUP(Z43,'選手名簿（〆切 4月26日）'!$A$19:$F$118,5,FALSE)," ")</f>
        <v> </v>
      </c>
      <c r="T43" s="203"/>
      <c r="U43" s="193" t="str">
        <f>_xlfn.IFERROR(VLOOKUP(Z43,'選手名簿（〆切 4月26日）'!$A$19:$F$118,6,FALSE)," ")</f>
        <v> </v>
      </c>
      <c r="V43" s="169"/>
      <c r="X43" s="181"/>
      <c r="Z43" s="181"/>
    </row>
    <row r="44" spans="2:26" ht="9.75" customHeight="1">
      <c r="B44" s="277"/>
      <c r="C44" s="278"/>
      <c r="D44" s="279"/>
      <c r="E44" s="174">
        <v>39</v>
      </c>
      <c r="F44" s="110"/>
      <c r="G44" s="192" t="str">
        <f>_xlfn.IFERROR(VLOOKUP(X44,'選手名簿（〆切 4月26日）'!$A$19:$F$118,2,FALSE)," ")</f>
        <v> </v>
      </c>
      <c r="H44" s="167"/>
      <c r="I44" s="192" t="str">
        <f>_xlfn.IFERROR(VLOOKUP(X44,'選手名簿（〆切 4月26日）'!$A$19:$F$118,4,FALSE)," ")</f>
        <v> </v>
      </c>
      <c r="J44" s="202" t="str">
        <f>_xlfn.IFERROR(VLOOKUP(X44,'選手名簿（〆切 4月26日）'!$A$19:$F$118,5,FALSE)," ")</f>
        <v> </v>
      </c>
      <c r="K44" s="203"/>
      <c r="L44" s="192" t="str">
        <f>_xlfn.IFERROR(VLOOKUP(X44,'選手名簿（〆切 4月26日）'!$A$19:$F$118,6,FALSE)," ")</f>
        <v> </v>
      </c>
      <c r="M44" s="103"/>
      <c r="N44" s="174">
        <v>81</v>
      </c>
      <c r="O44" s="110"/>
      <c r="P44" s="192" t="str">
        <f>_xlfn.IFERROR(VLOOKUP(Z44,'選手名簿（〆切 4月26日）'!$A$19:$F$118,2,FALSE)," ")</f>
        <v> </v>
      </c>
      <c r="Q44" s="167"/>
      <c r="R44" s="192" t="str">
        <f>_xlfn.IFERROR(VLOOKUP(Z44,'選手名簿（〆切 4月26日）'!$A$19:$F$118,4,FALSE)," ")</f>
        <v> </v>
      </c>
      <c r="S44" s="202" t="str">
        <f>_xlfn.IFERROR(VLOOKUP(Z44,'選手名簿（〆切 4月26日）'!$A$19:$F$118,5,FALSE)," ")</f>
        <v> </v>
      </c>
      <c r="T44" s="203"/>
      <c r="U44" s="193" t="str">
        <f>_xlfn.IFERROR(VLOOKUP(Z44,'選手名簿（〆切 4月26日）'!$A$19:$F$118,6,FALSE)," ")</f>
        <v> </v>
      </c>
      <c r="V44" s="169"/>
      <c r="X44" s="181"/>
      <c r="Z44" s="181"/>
    </row>
    <row r="45" spans="2:26" ht="9.75" customHeight="1">
      <c r="B45" s="277"/>
      <c r="C45" s="278"/>
      <c r="D45" s="279"/>
      <c r="E45" s="174">
        <v>40</v>
      </c>
      <c r="F45" s="110"/>
      <c r="G45" s="192" t="str">
        <f>_xlfn.IFERROR(VLOOKUP(X45,'選手名簿（〆切 4月26日）'!$A$19:$F$118,2,FALSE)," ")</f>
        <v> </v>
      </c>
      <c r="H45" s="167"/>
      <c r="I45" s="192" t="str">
        <f>_xlfn.IFERROR(VLOOKUP(X45,'選手名簿（〆切 4月26日）'!$A$19:$F$118,4,FALSE)," ")</f>
        <v> </v>
      </c>
      <c r="J45" s="202" t="str">
        <f>_xlfn.IFERROR(VLOOKUP(X45,'選手名簿（〆切 4月26日）'!$A$19:$F$118,5,FALSE)," ")</f>
        <v> </v>
      </c>
      <c r="K45" s="203"/>
      <c r="L45" s="192" t="str">
        <f>_xlfn.IFERROR(VLOOKUP(X45,'選手名簿（〆切 4月26日）'!$A$19:$F$118,6,FALSE)," ")</f>
        <v> </v>
      </c>
      <c r="M45" s="103"/>
      <c r="N45" s="174">
        <v>82</v>
      </c>
      <c r="O45" s="110"/>
      <c r="P45" s="192" t="str">
        <f>_xlfn.IFERROR(VLOOKUP(Z45,'選手名簿（〆切 4月26日）'!$A$19:$F$118,2,FALSE)," ")</f>
        <v> </v>
      </c>
      <c r="Q45" s="167"/>
      <c r="R45" s="192" t="str">
        <f>_xlfn.IFERROR(VLOOKUP(Z45,'選手名簿（〆切 4月26日）'!$A$19:$F$118,4,FALSE)," ")</f>
        <v> </v>
      </c>
      <c r="S45" s="202" t="str">
        <f>_xlfn.IFERROR(VLOOKUP(Z45,'選手名簿（〆切 4月26日）'!$A$19:$F$118,5,FALSE)," ")</f>
        <v> </v>
      </c>
      <c r="T45" s="203"/>
      <c r="U45" s="193" t="str">
        <f>_xlfn.IFERROR(VLOOKUP(Z45,'選手名簿（〆切 4月26日）'!$A$19:$F$118,6,FALSE)," ")</f>
        <v> </v>
      </c>
      <c r="V45" s="169"/>
      <c r="X45" s="181"/>
      <c r="Z45" s="181"/>
    </row>
    <row r="46" spans="2:26" ht="9.75" customHeight="1">
      <c r="B46" s="277"/>
      <c r="C46" s="278"/>
      <c r="D46" s="279"/>
      <c r="E46" s="174">
        <v>41</v>
      </c>
      <c r="F46" s="110"/>
      <c r="G46" s="192" t="str">
        <f>_xlfn.IFERROR(VLOOKUP(X46,'選手名簿（〆切 4月26日）'!$A$19:$F$118,2,FALSE)," ")</f>
        <v> </v>
      </c>
      <c r="H46" s="167"/>
      <c r="I46" s="192" t="str">
        <f>_xlfn.IFERROR(VLOOKUP(X46,'選手名簿（〆切 4月26日）'!$A$19:$F$118,4,FALSE)," ")</f>
        <v> </v>
      </c>
      <c r="J46" s="202" t="str">
        <f>_xlfn.IFERROR(VLOOKUP(X46,'選手名簿（〆切 4月26日）'!$A$19:$F$118,5,FALSE)," ")</f>
        <v> </v>
      </c>
      <c r="K46" s="203"/>
      <c r="L46" s="192" t="str">
        <f>_xlfn.IFERROR(VLOOKUP(X46,'選手名簿（〆切 4月26日）'!$A$19:$F$118,6,FALSE)," ")</f>
        <v> </v>
      </c>
      <c r="M46" s="103"/>
      <c r="N46" s="174">
        <v>83</v>
      </c>
      <c r="O46" s="110"/>
      <c r="P46" s="192" t="str">
        <f>_xlfn.IFERROR(VLOOKUP(Z46,'選手名簿（〆切 4月26日）'!$A$19:$F$118,2,FALSE)," ")</f>
        <v> </v>
      </c>
      <c r="Q46" s="167"/>
      <c r="R46" s="192" t="str">
        <f>_xlfn.IFERROR(VLOOKUP(Z46,'選手名簿（〆切 4月26日）'!$A$19:$F$118,4,FALSE)," ")</f>
        <v> </v>
      </c>
      <c r="S46" s="202" t="str">
        <f>_xlfn.IFERROR(VLOOKUP(Z46,'選手名簿（〆切 4月26日）'!$A$19:$F$118,5,FALSE)," ")</f>
        <v> </v>
      </c>
      <c r="T46" s="203"/>
      <c r="U46" s="193" t="str">
        <f>_xlfn.IFERROR(VLOOKUP(Z46,'選手名簿（〆切 4月26日）'!$A$19:$F$118,6,FALSE)," ")</f>
        <v> </v>
      </c>
      <c r="V46" s="169"/>
      <c r="X46" s="181"/>
      <c r="Z46" s="181"/>
    </row>
    <row r="47" spans="2:26" ht="9.75" customHeight="1" thickBot="1">
      <c r="B47" s="280"/>
      <c r="C47" s="281"/>
      <c r="D47" s="282"/>
      <c r="E47" s="176">
        <v>42</v>
      </c>
      <c r="F47" s="113"/>
      <c r="G47" s="194" t="str">
        <f>_xlfn.IFERROR(VLOOKUP(X47,'選手名簿（〆切 4月26日）'!$A$19:$F$118,2,FALSE)," ")</f>
        <v> </v>
      </c>
      <c r="H47" s="168"/>
      <c r="I47" s="194" t="str">
        <f>_xlfn.IFERROR(VLOOKUP(X47,'選手名簿（〆切 4月26日）'!$A$19:$F$118,4,FALSE)," ")</f>
        <v> </v>
      </c>
      <c r="J47" s="204" t="str">
        <f>_xlfn.IFERROR(VLOOKUP(X47,'選手名簿（〆切 4月26日）'!$A$19:$F$118,5,FALSE)," ")</f>
        <v> </v>
      </c>
      <c r="K47" s="205"/>
      <c r="L47" s="194" t="str">
        <f>_xlfn.IFERROR(VLOOKUP(X47,'選手名簿（〆切 4月26日）'!$A$19:$F$118,6,FALSE)," ")</f>
        <v> </v>
      </c>
      <c r="M47" s="191"/>
      <c r="N47" s="176">
        <v>84</v>
      </c>
      <c r="O47" s="113"/>
      <c r="P47" s="194" t="str">
        <f>_xlfn.IFERROR(VLOOKUP(Z47,'選手名簿（〆切 4月26日）'!$A$19:$F$118,2,FALSE)," ")</f>
        <v> </v>
      </c>
      <c r="Q47" s="168"/>
      <c r="R47" s="194" t="str">
        <f>_xlfn.IFERROR(VLOOKUP(Z47,'選手名簿（〆切 4月26日）'!$A$19:$F$118,4,FALSE)," ")</f>
        <v> </v>
      </c>
      <c r="S47" s="204" t="str">
        <f>_xlfn.IFERROR(VLOOKUP(Z47,'選手名簿（〆切 4月26日）'!$A$19:$F$118,5,FALSE)," ")</f>
        <v> </v>
      </c>
      <c r="T47" s="205"/>
      <c r="U47" s="195" t="str">
        <f>_xlfn.IFERROR(VLOOKUP(Z47,'選手名簿（〆切 4月26日）'!$A$19:$F$118,6,FALSE)," ")</f>
        <v> </v>
      </c>
      <c r="V47" s="170"/>
      <c r="X47" s="181"/>
      <c r="Z47" s="181"/>
    </row>
    <row r="48" ht="9.75" customHeight="1"/>
    <row r="49" ht="9.75" customHeight="1"/>
    <row r="50" ht="9.75" customHeight="1"/>
  </sheetData>
  <sheetProtection/>
  <mergeCells count="14">
    <mergeCell ref="X3:AA4"/>
    <mergeCell ref="E4:M4"/>
    <mergeCell ref="N4:V4"/>
    <mergeCell ref="X5:Z5"/>
    <mergeCell ref="B43:D47"/>
    <mergeCell ref="B23:D42"/>
    <mergeCell ref="C1:C2"/>
    <mergeCell ref="E1:M1"/>
    <mergeCell ref="N1:V1"/>
    <mergeCell ref="E2:M2"/>
    <mergeCell ref="N2:V2"/>
    <mergeCell ref="E3:M3"/>
    <mergeCell ref="N3:V3"/>
    <mergeCell ref="B3:D22"/>
  </mergeCells>
  <printOptions horizontalCentered="1"/>
  <pageMargins left="0.31496062992125984" right="0.31496062992125984" top="0.35433070866141736" bottom="0.35433070866141736" header="0.31496062992125984" footer="0.3149606299212598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AE42"/>
  <sheetViews>
    <sheetView zoomScalePageLayoutView="0" workbookViewId="0" topLeftCell="A25">
      <selection activeCell="G35" sqref="G35:K35"/>
    </sheetView>
  </sheetViews>
  <sheetFormatPr defaultColWidth="13.00390625" defaultRowHeight="13.5"/>
  <cols>
    <col min="1" max="1" width="13.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13.00390625" style="8" customWidth="1"/>
  </cols>
  <sheetData>
    <row r="1" spans="2:13" ht="21.75" customHeight="1">
      <c r="B1" s="9"/>
      <c r="C1" s="9"/>
      <c r="D1" s="9"/>
      <c r="E1" s="51" t="s">
        <v>384</v>
      </c>
      <c r="F1" s="182" t="str">
        <f>'選手名簿（〆切 4月26日）'!B10</f>
        <v>元</v>
      </c>
      <c r="G1" s="352" t="s">
        <v>22</v>
      </c>
      <c r="H1" s="352"/>
      <c r="I1" s="352"/>
      <c r="J1" s="9"/>
      <c r="K1" s="9"/>
      <c r="M1" s="10"/>
    </row>
    <row r="2" spans="2:13" ht="11.25" customHeight="1">
      <c r="B2" s="13"/>
      <c r="C2" s="14"/>
      <c r="D2" s="14"/>
      <c r="E2" s="14"/>
      <c r="F2" s="14"/>
      <c r="G2" s="14"/>
      <c r="H2" s="14"/>
      <c r="I2" s="14"/>
      <c r="J2" s="14"/>
      <c r="K2" s="14"/>
      <c r="M2" s="10"/>
    </row>
    <row r="3" spans="2:13" ht="28.5" customHeight="1">
      <c r="B3" s="353" t="s">
        <v>36</v>
      </c>
      <c r="C3" s="353"/>
      <c r="D3" s="353"/>
      <c r="E3" s="353"/>
      <c r="F3" s="353"/>
      <c r="G3" s="353"/>
      <c r="H3" s="353"/>
      <c r="I3" s="353"/>
      <c r="J3" s="353"/>
      <c r="K3" s="353"/>
      <c r="M3" s="10"/>
    </row>
    <row r="4" spans="2:26" ht="33" customHeight="1">
      <c r="B4" s="354" t="s">
        <v>38</v>
      </c>
      <c r="C4" s="354"/>
      <c r="D4" s="354"/>
      <c r="E4" s="354"/>
      <c r="F4" s="354"/>
      <c r="G4" s="354"/>
      <c r="H4" s="354"/>
      <c r="I4" s="354"/>
      <c r="J4" s="354"/>
      <c r="K4" s="354"/>
      <c r="M4" s="10"/>
      <c r="Z4" s="8" t="s">
        <v>37</v>
      </c>
    </row>
    <row r="5" spans="2:26" ht="28.5" customHeight="1" thickBot="1">
      <c r="B5" s="355" t="s">
        <v>0</v>
      </c>
      <c r="C5" s="355"/>
      <c r="D5" s="355"/>
      <c r="E5" s="355"/>
      <c r="F5" s="355"/>
      <c r="G5" s="355"/>
      <c r="H5" s="355"/>
      <c r="I5" s="355"/>
      <c r="J5" s="355"/>
      <c r="K5" s="355"/>
      <c r="Z5" s="8" t="s">
        <v>35</v>
      </c>
    </row>
    <row r="6" spans="2:26" ht="19.5" customHeight="1">
      <c r="B6" s="15" t="s">
        <v>1</v>
      </c>
      <c r="C6" s="16"/>
      <c r="D6" s="372">
        <f>'選手名簿（〆切 4月26日）'!B11</f>
        <v>0</v>
      </c>
      <c r="E6" s="372"/>
      <c r="F6" s="372"/>
      <c r="G6" s="372"/>
      <c r="H6" s="372"/>
      <c r="I6" s="372"/>
      <c r="J6" s="17" t="s">
        <v>2</v>
      </c>
      <c r="K6" s="18">
        <f>'選手名簿（〆切 4月26日）'!B12</f>
        <v>0</v>
      </c>
      <c r="Z6" s="8" t="s">
        <v>38</v>
      </c>
    </row>
    <row r="7" spans="2:31" ht="19.5" customHeight="1">
      <c r="B7" s="19" t="s">
        <v>3</v>
      </c>
      <c r="C7" s="20"/>
      <c r="D7" s="349">
        <f>'選手名簿（〆切 4月26日）'!B13</f>
        <v>0</v>
      </c>
      <c r="E7" s="349"/>
      <c r="F7" s="349"/>
      <c r="G7" s="21" t="s">
        <v>4</v>
      </c>
      <c r="H7" s="22"/>
      <c r="I7" s="356">
        <f>'選手名簿（〆切 4月26日）'!B14</f>
        <v>0</v>
      </c>
      <c r="J7" s="356"/>
      <c r="K7" s="357"/>
      <c r="Z7" s="362" t="s">
        <v>39</v>
      </c>
      <c r="AA7" s="362"/>
      <c r="AB7" s="362"/>
      <c r="AC7" s="362"/>
      <c r="AD7" s="362"/>
      <c r="AE7" s="362"/>
    </row>
    <row r="8" spans="1:31" ht="19.5" customHeight="1">
      <c r="A8" s="59" t="s">
        <v>33</v>
      </c>
      <c r="B8" s="19" t="s">
        <v>5</v>
      </c>
      <c r="C8" s="20"/>
      <c r="D8" s="349">
        <f>'選手名簿（〆切 4月26日）'!F10</f>
        <v>0</v>
      </c>
      <c r="E8" s="349"/>
      <c r="F8" s="21" t="s">
        <v>27</v>
      </c>
      <c r="G8" s="22"/>
      <c r="H8" s="349">
        <f>'選手名簿（〆切 4月26日）'!F10</f>
        <v>0</v>
      </c>
      <c r="I8" s="349"/>
      <c r="J8" s="349"/>
      <c r="K8" s="365"/>
      <c r="Z8" s="362" t="s">
        <v>40</v>
      </c>
      <c r="AA8" s="362"/>
      <c r="AB8" s="362"/>
      <c r="AC8" s="362"/>
      <c r="AD8" s="362"/>
      <c r="AE8" s="362"/>
    </row>
    <row r="9" spans="1:11" ht="19.5" customHeight="1" thickBot="1">
      <c r="A9" s="59" t="s">
        <v>32</v>
      </c>
      <c r="B9" s="23" t="s">
        <v>6</v>
      </c>
      <c r="C9" s="24"/>
      <c r="D9" s="368">
        <f>'選手名簿（〆切 4月26日）'!F12</f>
        <v>0</v>
      </c>
      <c r="E9" s="368"/>
      <c r="F9" s="25" t="s">
        <v>7</v>
      </c>
      <c r="G9" s="26"/>
      <c r="H9" s="369">
        <f>'選手名簿（〆切 4月26日）'!F13</f>
        <v>0</v>
      </c>
      <c r="I9" s="370"/>
      <c r="J9" s="370"/>
      <c r="K9" s="371"/>
    </row>
    <row r="10" spans="1:17" ht="19.5" customHeight="1">
      <c r="A10" s="60" t="s">
        <v>31</v>
      </c>
      <c r="B10" s="27" t="s">
        <v>8</v>
      </c>
      <c r="C10" s="351" t="s">
        <v>9</v>
      </c>
      <c r="D10" s="351"/>
      <c r="E10" s="17" t="s">
        <v>10</v>
      </c>
      <c r="F10" s="17" t="s">
        <v>11</v>
      </c>
      <c r="G10" s="28" t="s">
        <v>12</v>
      </c>
      <c r="H10" s="29"/>
      <c r="I10" s="30"/>
      <c r="J10" s="17" t="s">
        <v>13</v>
      </c>
      <c r="K10" s="18" t="s">
        <v>14</v>
      </c>
      <c r="M10" s="31"/>
      <c r="O10" s="32"/>
      <c r="P10" s="32"/>
      <c r="Q10" s="33"/>
    </row>
    <row r="11" spans="1:17" ht="21.75" customHeight="1">
      <c r="A11" s="7"/>
      <c r="B11" s="34">
        <v>1</v>
      </c>
      <c r="C11" s="367">
        <f aca="true" t="shared" si="0" ref="C11:C30">IF(ISERROR(VLOOKUP(A11,data,2)),"",VLOOKUP(A11,data,2))</f>
      </c>
      <c r="D11" s="367"/>
      <c r="E11" s="57">
        <v>4</v>
      </c>
      <c r="F11" s="35">
        <f aca="true" t="shared" si="1" ref="F11:F30">IF(ISERROR(VLOOKUP(A11,data,4)),"",VLOOKUP(A11,data,4))</f>
      </c>
      <c r="G11" s="347">
        <f aca="true" t="shared" si="2" ref="G11:G30">IF(ISERROR(VLOOKUP(A11,data,5)),"",VLOOKUP(A11,data,5))</f>
      </c>
      <c r="H11" s="347"/>
      <c r="I11" s="347">
        <f aca="true" t="shared" si="3" ref="I11:I30">IF(ISERROR(VLOOKUP(G11,data,2)),"",VLOOKUP(G11,data,2))</f>
      </c>
      <c r="J11" s="54">
        <f aca="true" t="shared" si="4" ref="J11:J30">IF(ISERROR(VLOOKUP(A11,data,6)),"",VLOOKUP(A11,data,6))</f>
      </c>
      <c r="K11" s="36">
        <f>IF(ISERROR(VLOOKUP(A11,data,7)),"",VLOOKUP(A11,data,7))</f>
      </c>
      <c r="M11" s="33"/>
      <c r="N11" s="32"/>
      <c r="O11" s="37"/>
      <c r="P11" s="32"/>
      <c r="Q11" s="33"/>
    </row>
    <row r="12" spans="1:17" ht="21.75" customHeight="1">
      <c r="A12" s="7"/>
      <c r="B12" s="34">
        <v>2</v>
      </c>
      <c r="C12" s="367">
        <f t="shared" si="0"/>
      </c>
      <c r="D12" s="367"/>
      <c r="E12" s="57">
        <v>5</v>
      </c>
      <c r="F12" s="35">
        <f t="shared" si="1"/>
      </c>
      <c r="G12" s="347">
        <f t="shared" si="2"/>
      </c>
      <c r="H12" s="347"/>
      <c r="I12" s="347">
        <f t="shared" si="3"/>
      </c>
      <c r="J12" s="54">
        <f t="shared" si="4"/>
      </c>
      <c r="K12" s="36">
        <f aca="true" t="shared" si="5" ref="K12:K30">IF(ISERROR(VLOOKUP(A12,data,7)),"",VLOOKUP(A12,data,7))</f>
      </c>
      <c r="M12" s="33"/>
      <c r="N12" s="32"/>
      <c r="O12" s="37"/>
      <c r="P12" s="32"/>
      <c r="Q12" s="33"/>
    </row>
    <row r="13" spans="1:17" ht="21.75" customHeight="1">
      <c r="A13" s="7"/>
      <c r="B13" s="34">
        <v>3</v>
      </c>
      <c r="C13" s="367">
        <f t="shared" si="0"/>
      </c>
      <c r="D13" s="367"/>
      <c r="E13" s="57">
        <v>6</v>
      </c>
      <c r="F13" s="35">
        <f t="shared" si="1"/>
      </c>
      <c r="G13" s="347">
        <f t="shared" si="2"/>
      </c>
      <c r="H13" s="347"/>
      <c r="I13" s="347">
        <f t="shared" si="3"/>
      </c>
      <c r="J13" s="54">
        <f t="shared" si="4"/>
      </c>
      <c r="K13" s="36">
        <f t="shared" si="5"/>
      </c>
      <c r="M13" s="33"/>
      <c r="N13" s="32"/>
      <c r="O13" s="37"/>
      <c r="P13" s="32"/>
      <c r="Q13" s="33"/>
    </row>
    <row r="14" spans="1:17" ht="21.75" customHeight="1">
      <c r="A14" s="7"/>
      <c r="B14" s="34">
        <v>4</v>
      </c>
      <c r="C14" s="367">
        <f t="shared" si="0"/>
      </c>
      <c r="D14" s="367"/>
      <c r="E14" s="57">
        <v>7</v>
      </c>
      <c r="F14" s="35">
        <f t="shared" si="1"/>
      </c>
      <c r="G14" s="347">
        <f t="shared" si="2"/>
      </c>
      <c r="H14" s="347"/>
      <c r="I14" s="347">
        <f t="shared" si="3"/>
      </c>
      <c r="J14" s="54">
        <f t="shared" si="4"/>
      </c>
      <c r="K14" s="36">
        <f t="shared" si="5"/>
      </c>
      <c r="M14" s="33"/>
      <c r="N14" s="32"/>
      <c r="O14" s="37"/>
      <c r="P14" s="32"/>
      <c r="Q14" s="33"/>
    </row>
    <row r="15" spans="1:17" ht="21.75" customHeight="1">
      <c r="A15" s="7"/>
      <c r="B15" s="34">
        <v>5</v>
      </c>
      <c r="C15" s="367">
        <f t="shared" si="0"/>
      </c>
      <c r="D15" s="367"/>
      <c r="E15" s="57">
        <v>8</v>
      </c>
      <c r="F15" s="35">
        <f t="shared" si="1"/>
      </c>
      <c r="G15" s="347">
        <f t="shared" si="2"/>
      </c>
      <c r="H15" s="347"/>
      <c r="I15" s="347">
        <f t="shared" si="3"/>
      </c>
      <c r="J15" s="54">
        <f t="shared" si="4"/>
      </c>
      <c r="K15" s="36">
        <f t="shared" si="5"/>
      </c>
      <c r="M15" s="33"/>
      <c r="N15" s="32"/>
      <c r="O15" s="37"/>
      <c r="P15" s="32"/>
      <c r="Q15" s="33"/>
    </row>
    <row r="16" spans="1:17" ht="21.75" customHeight="1">
      <c r="A16" s="7"/>
      <c r="B16" s="34">
        <v>6</v>
      </c>
      <c r="C16" s="367">
        <f t="shared" si="0"/>
      </c>
      <c r="D16" s="367"/>
      <c r="E16" s="57">
        <v>9</v>
      </c>
      <c r="F16" s="35">
        <f t="shared" si="1"/>
      </c>
      <c r="G16" s="347">
        <f t="shared" si="2"/>
      </c>
      <c r="H16" s="347"/>
      <c r="I16" s="347">
        <f t="shared" si="3"/>
      </c>
      <c r="J16" s="54">
        <f t="shared" si="4"/>
      </c>
      <c r="K16" s="36">
        <f t="shared" si="5"/>
      </c>
      <c r="M16" s="33"/>
      <c r="N16" s="32"/>
      <c r="O16" s="37"/>
      <c r="P16" s="32"/>
      <c r="Q16" s="33"/>
    </row>
    <row r="17" spans="1:17" ht="21.75" customHeight="1">
      <c r="A17" s="7"/>
      <c r="B17" s="34">
        <v>7</v>
      </c>
      <c r="C17" s="367">
        <f t="shared" si="0"/>
      </c>
      <c r="D17" s="367"/>
      <c r="E17" s="57">
        <v>10</v>
      </c>
      <c r="F17" s="35">
        <f t="shared" si="1"/>
      </c>
      <c r="G17" s="347">
        <f t="shared" si="2"/>
      </c>
      <c r="H17" s="347"/>
      <c r="I17" s="347">
        <f t="shared" si="3"/>
      </c>
      <c r="J17" s="54">
        <f t="shared" si="4"/>
      </c>
      <c r="K17" s="36">
        <f t="shared" si="5"/>
      </c>
      <c r="M17" s="33"/>
      <c r="N17" s="32"/>
      <c r="O17" s="37"/>
      <c r="P17" s="32"/>
      <c r="Q17" s="33"/>
    </row>
    <row r="18" spans="1:17" ht="21.75" customHeight="1">
      <c r="A18" s="7"/>
      <c r="B18" s="34">
        <v>8</v>
      </c>
      <c r="C18" s="367">
        <f t="shared" si="0"/>
      </c>
      <c r="D18" s="367"/>
      <c r="E18" s="57">
        <v>11</v>
      </c>
      <c r="F18" s="35">
        <f t="shared" si="1"/>
      </c>
      <c r="G18" s="347">
        <f t="shared" si="2"/>
      </c>
      <c r="H18" s="347"/>
      <c r="I18" s="347">
        <f t="shared" si="3"/>
      </c>
      <c r="J18" s="54">
        <f t="shared" si="4"/>
      </c>
      <c r="K18" s="36">
        <f t="shared" si="5"/>
      </c>
      <c r="M18" s="33"/>
      <c r="N18" s="32"/>
      <c r="O18" s="32"/>
      <c r="P18" s="32"/>
      <c r="Q18" s="33"/>
    </row>
    <row r="19" spans="1:17" ht="21.75" customHeight="1">
      <c r="A19" s="7"/>
      <c r="B19" s="34">
        <v>9</v>
      </c>
      <c r="C19" s="367">
        <f t="shared" si="0"/>
      </c>
      <c r="D19" s="367"/>
      <c r="E19" s="57">
        <v>12</v>
      </c>
      <c r="F19" s="35">
        <f t="shared" si="1"/>
      </c>
      <c r="G19" s="347">
        <f t="shared" si="2"/>
      </c>
      <c r="H19" s="347"/>
      <c r="I19" s="347">
        <f t="shared" si="3"/>
      </c>
      <c r="J19" s="54">
        <f t="shared" si="4"/>
      </c>
      <c r="K19" s="36">
        <f t="shared" si="5"/>
      </c>
      <c r="M19" s="33"/>
      <c r="N19" s="32"/>
      <c r="O19" s="37"/>
      <c r="P19" s="32"/>
      <c r="Q19" s="33"/>
    </row>
    <row r="20" spans="1:17" ht="21.75" customHeight="1">
      <c r="A20" s="7"/>
      <c r="B20" s="34">
        <v>10</v>
      </c>
      <c r="C20" s="367">
        <f t="shared" si="0"/>
      </c>
      <c r="D20" s="367"/>
      <c r="E20" s="57">
        <v>13</v>
      </c>
      <c r="F20" s="35">
        <f t="shared" si="1"/>
      </c>
      <c r="G20" s="347">
        <f t="shared" si="2"/>
      </c>
      <c r="H20" s="347"/>
      <c r="I20" s="347">
        <f t="shared" si="3"/>
      </c>
      <c r="J20" s="54">
        <f t="shared" si="4"/>
      </c>
      <c r="K20" s="36">
        <f t="shared" si="5"/>
      </c>
      <c r="M20" s="38"/>
      <c r="N20" s="39"/>
      <c r="O20" s="39"/>
      <c r="P20" s="39"/>
      <c r="Q20" s="38"/>
    </row>
    <row r="21" spans="1:17" ht="21.75" customHeight="1">
      <c r="A21" s="7"/>
      <c r="B21" s="34">
        <v>11</v>
      </c>
      <c r="C21" s="367">
        <f t="shared" si="0"/>
      </c>
      <c r="D21" s="367"/>
      <c r="E21" s="57">
        <v>14</v>
      </c>
      <c r="F21" s="35">
        <f t="shared" si="1"/>
      </c>
      <c r="G21" s="347">
        <f t="shared" si="2"/>
      </c>
      <c r="H21" s="347"/>
      <c r="I21" s="347">
        <f t="shared" si="3"/>
      </c>
      <c r="J21" s="54">
        <f t="shared" si="4"/>
      </c>
      <c r="K21" s="36">
        <f t="shared" si="5"/>
      </c>
      <c r="M21" s="33"/>
      <c r="N21" s="32"/>
      <c r="O21" s="37"/>
      <c r="P21" s="32"/>
      <c r="Q21" s="33"/>
    </row>
    <row r="22" spans="1:17" ht="21.75" customHeight="1">
      <c r="A22" s="7"/>
      <c r="B22" s="34">
        <v>12</v>
      </c>
      <c r="C22" s="367">
        <f t="shared" si="0"/>
      </c>
      <c r="D22" s="367"/>
      <c r="E22" s="57">
        <v>15</v>
      </c>
      <c r="F22" s="35">
        <f t="shared" si="1"/>
      </c>
      <c r="G22" s="347">
        <f t="shared" si="2"/>
      </c>
      <c r="H22" s="347"/>
      <c r="I22" s="347">
        <f t="shared" si="3"/>
      </c>
      <c r="J22" s="54">
        <f t="shared" si="4"/>
      </c>
      <c r="K22" s="36">
        <f t="shared" si="5"/>
      </c>
      <c r="M22" s="33"/>
      <c r="N22" s="32"/>
      <c r="O22" s="37"/>
      <c r="P22" s="32"/>
      <c r="Q22" s="33"/>
    </row>
    <row r="23" spans="1:17" ht="21.75" customHeight="1">
      <c r="A23" s="7"/>
      <c r="B23" s="34">
        <v>13</v>
      </c>
      <c r="C23" s="367">
        <f t="shared" si="0"/>
      </c>
      <c r="D23" s="367"/>
      <c r="E23" s="57">
        <v>16</v>
      </c>
      <c r="F23" s="35">
        <f t="shared" si="1"/>
      </c>
      <c r="G23" s="347">
        <f t="shared" si="2"/>
      </c>
      <c r="H23" s="347"/>
      <c r="I23" s="347">
        <f t="shared" si="3"/>
      </c>
      <c r="J23" s="54">
        <f t="shared" si="4"/>
      </c>
      <c r="K23" s="36">
        <f t="shared" si="5"/>
      </c>
      <c r="M23" s="33"/>
      <c r="N23" s="32"/>
      <c r="O23" s="32"/>
      <c r="P23" s="32"/>
      <c r="Q23" s="33"/>
    </row>
    <row r="24" spans="1:17" ht="21.75" customHeight="1">
      <c r="A24" s="7"/>
      <c r="B24" s="34">
        <v>14</v>
      </c>
      <c r="C24" s="367">
        <f t="shared" si="0"/>
      </c>
      <c r="D24" s="367"/>
      <c r="E24" s="57">
        <v>17</v>
      </c>
      <c r="F24" s="35">
        <f t="shared" si="1"/>
      </c>
      <c r="G24" s="347">
        <f t="shared" si="2"/>
      </c>
      <c r="H24" s="347"/>
      <c r="I24" s="347">
        <f t="shared" si="3"/>
      </c>
      <c r="J24" s="54">
        <f t="shared" si="4"/>
      </c>
      <c r="K24" s="36">
        <f t="shared" si="5"/>
      </c>
      <c r="M24" s="33"/>
      <c r="N24" s="32"/>
      <c r="O24" s="32"/>
      <c r="P24" s="32"/>
      <c r="Q24" s="33"/>
    </row>
    <row r="25" spans="1:17" ht="21.75" customHeight="1">
      <c r="A25" s="7"/>
      <c r="B25" s="34">
        <v>15</v>
      </c>
      <c r="C25" s="367">
        <f t="shared" si="0"/>
      </c>
      <c r="D25" s="367"/>
      <c r="E25" s="57">
        <v>18</v>
      </c>
      <c r="F25" s="35">
        <f t="shared" si="1"/>
      </c>
      <c r="G25" s="347">
        <f t="shared" si="2"/>
      </c>
      <c r="H25" s="347"/>
      <c r="I25" s="347">
        <f t="shared" si="3"/>
      </c>
      <c r="J25" s="54">
        <f t="shared" si="4"/>
      </c>
      <c r="K25" s="36">
        <f t="shared" si="5"/>
      </c>
      <c r="M25" s="33"/>
      <c r="N25" s="32"/>
      <c r="O25" s="37"/>
      <c r="P25" s="32"/>
      <c r="Q25" s="33"/>
    </row>
    <row r="26" spans="1:17" ht="21.75" customHeight="1">
      <c r="A26" s="7"/>
      <c r="B26" s="34">
        <v>16</v>
      </c>
      <c r="C26" s="367">
        <f t="shared" si="0"/>
      </c>
      <c r="D26" s="367"/>
      <c r="E26" s="57"/>
      <c r="F26" s="35">
        <f t="shared" si="1"/>
      </c>
      <c r="G26" s="347">
        <f t="shared" si="2"/>
      </c>
      <c r="H26" s="347"/>
      <c r="I26" s="347">
        <f t="shared" si="3"/>
      </c>
      <c r="J26" s="54">
        <f t="shared" si="4"/>
      </c>
      <c r="K26" s="36">
        <f t="shared" si="5"/>
      </c>
      <c r="M26" s="33"/>
      <c r="N26" s="32"/>
      <c r="O26" s="32"/>
      <c r="P26" s="32"/>
      <c r="Q26" s="33"/>
    </row>
    <row r="27" spans="1:17" ht="21.75" customHeight="1">
      <c r="A27" s="7"/>
      <c r="B27" s="34">
        <v>17</v>
      </c>
      <c r="C27" s="367">
        <f t="shared" si="0"/>
      </c>
      <c r="D27" s="367"/>
      <c r="E27" s="57"/>
      <c r="F27" s="35">
        <f t="shared" si="1"/>
      </c>
      <c r="G27" s="347">
        <f t="shared" si="2"/>
      </c>
      <c r="H27" s="347"/>
      <c r="I27" s="347">
        <f t="shared" si="3"/>
      </c>
      <c r="J27" s="54">
        <f t="shared" si="4"/>
      </c>
      <c r="K27" s="36">
        <f t="shared" si="5"/>
      </c>
      <c r="M27" s="33"/>
      <c r="N27" s="32"/>
      <c r="O27" s="32"/>
      <c r="P27" s="32"/>
      <c r="Q27" s="33"/>
    </row>
    <row r="28" spans="1:17" ht="21.75" customHeight="1">
      <c r="A28" s="7"/>
      <c r="B28" s="34">
        <v>18</v>
      </c>
      <c r="C28" s="367">
        <f t="shared" si="0"/>
      </c>
      <c r="D28" s="367"/>
      <c r="E28" s="57"/>
      <c r="F28" s="35">
        <f t="shared" si="1"/>
      </c>
      <c r="G28" s="347">
        <f t="shared" si="2"/>
      </c>
      <c r="H28" s="347"/>
      <c r="I28" s="347">
        <f t="shared" si="3"/>
      </c>
      <c r="J28" s="54">
        <f t="shared" si="4"/>
      </c>
      <c r="K28" s="36">
        <f t="shared" si="5"/>
      </c>
      <c r="M28" s="33"/>
      <c r="N28" s="32"/>
      <c r="O28" s="32"/>
      <c r="P28" s="32"/>
      <c r="Q28" s="33"/>
    </row>
    <row r="29" spans="1:17" ht="21.75" customHeight="1">
      <c r="A29" s="7"/>
      <c r="B29" s="34">
        <v>19</v>
      </c>
      <c r="C29" s="367">
        <f t="shared" si="0"/>
      </c>
      <c r="D29" s="367"/>
      <c r="E29" s="57"/>
      <c r="F29" s="35">
        <f t="shared" si="1"/>
      </c>
      <c r="G29" s="347">
        <f t="shared" si="2"/>
      </c>
      <c r="H29" s="347"/>
      <c r="I29" s="347">
        <f t="shared" si="3"/>
      </c>
      <c r="J29" s="54">
        <f t="shared" si="4"/>
      </c>
      <c r="K29" s="36">
        <f t="shared" si="5"/>
      </c>
      <c r="M29" s="33"/>
      <c r="N29" s="32"/>
      <c r="O29" s="32"/>
      <c r="P29" s="32"/>
      <c r="Q29" s="33"/>
    </row>
    <row r="30" spans="1:17" ht="21.75" customHeight="1" thickBot="1">
      <c r="A30" s="7"/>
      <c r="B30" s="40">
        <v>20</v>
      </c>
      <c r="C30" s="373">
        <f t="shared" si="0"/>
      </c>
      <c r="D30" s="373"/>
      <c r="E30" s="58"/>
      <c r="F30" s="41">
        <f t="shared" si="1"/>
      </c>
      <c r="G30" s="350">
        <f t="shared" si="2"/>
      </c>
      <c r="H30" s="350"/>
      <c r="I30" s="350">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s="44" customFormat="1" ht="19.5" customHeight="1">
      <c r="B32" s="361" t="s">
        <v>24</v>
      </c>
      <c r="C32" s="361"/>
      <c r="D32" s="361"/>
      <c r="E32" s="361"/>
      <c r="F32" s="361"/>
      <c r="G32" s="361"/>
      <c r="H32" s="361"/>
      <c r="I32" s="361"/>
      <c r="J32" s="361"/>
      <c r="K32" s="361"/>
      <c r="M32" s="33"/>
      <c r="N32" s="32"/>
      <c r="O32" s="37"/>
      <c r="P32" s="32"/>
      <c r="Q32" s="33"/>
    </row>
    <row r="33" spans="2:17" s="44" customFormat="1" ht="19.5" customHeight="1">
      <c r="B33" s="361" t="s">
        <v>47</v>
      </c>
      <c r="C33" s="361"/>
      <c r="D33" s="361"/>
      <c r="E33" s="361"/>
      <c r="F33" s="361"/>
      <c r="G33" s="361"/>
      <c r="H33" s="361"/>
      <c r="I33" s="361"/>
      <c r="J33" s="361"/>
      <c r="K33" s="361"/>
      <c r="M33" s="33"/>
      <c r="N33" s="32"/>
      <c r="O33" s="32"/>
      <c r="P33" s="32"/>
      <c r="Q33" s="33"/>
    </row>
    <row r="34" spans="2:17" s="44" customFormat="1" ht="19.5" customHeight="1">
      <c r="B34" s="361" t="s">
        <v>48</v>
      </c>
      <c r="C34" s="361"/>
      <c r="D34" s="361"/>
      <c r="E34" s="361"/>
      <c r="F34" s="361"/>
      <c r="G34" s="361"/>
      <c r="H34" s="361"/>
      <c r="I34" s="361"/>
      <c r="J34" s="361"/>
      <c r="K34" s="361"/>
      <c r="M34" s="38"/>
      <c r="N34" s="39"/>
      <c r="O34" s="39"/>
      <c r="P34" s="39"/>
      <c r="Q34" s="38"/>
    </row>
    <row r="35" spans="2:17" s="44" customFormat="1" ht="18" customHeight="1">
      <c r="B35" s="45" t="s">
        <v>15</v>
      </c>
      <c r="C35" s="45"/>
      <c r="D35" s="45"/>
      <c r="E35" s="45"/>
      <c r="F35" s="45"/>
      <c r="G35" s="364" t="s">
        <v>385</v>
      </c>
      <c r="H35" s="364"/>
      <c r="I35" s="364"/>
      <c r="J35" s="364"/>
      <c r="K35" s="364"/>
      <c r="M35" s="46"/>
      <c r="N35" s="47"/>
      <c r="O35" s="47"/>
      <c r="P35" s="47"/>
      <c r="Q35" s="46"/>
    </row>
    <row r="36" spans="2:17" s="44" customFormat="1" ht="14.25" customHeight="1">
      <c r="B36" s="45"/>
      <c r="C36" s="45"/>
      <c r="D36" s="45"/>
      <c r="E36" s="45"/>
      <c r="F36" s="45"/>
      <c r="G36" s="45"/>
      <c r="H36" s="45"/>
      <c r="I36" s="45"/>
      <c r="J36" s="45"/>
      <c r="K36" s="45"/>
      <c r="M36" s="46"/>
      <c r="N36" s="47"/>
      <c r="O36" s="47"/>
      <c r="P36" s="47"/>
      <c r="Q36" s="46"/>
    </row>
    <row r="37" spans="2:17" s="44" customFormat="1" ht="18" customHeight="1">
      <c r="B37" s="45"/>
      <c r="C37" s="363">
        <f>'県大会参加申込書（〆切　 原則として県大会抽選会の前々日）'!D6</f>
        <v>0</v>
      </c>
      <c r="D37" s="363"/>
      <c r="E37" s="363"/>
      <c r="F37" s="48"/>
      <c r="G37" s="49" t="s">
        <v>16</v>
      </c>
      <c r="H37" s="366">
        <f>'選手名簿（〆切 4月26日）'!F14</f>
        <v>0</v>
      </c>
      <c r="I37" s="366"/>
      <c r="J37" s="366"/>
      <c r="K37" s="56" t="s">
        <v>30</v>
      </c>
      <c r="M37" s="46"/>
      <c r="N37" s="47"/>
      <c r="O37" s="47"/>
      <c r="P37" s="47"/>
      <c r="Q37" s="46"/>
    </row>
    <row r="38" spans="2:11" ht="13.5">
      <c r="B38" s="45"/>
      <c r="C38" s="45"/>
      <c r="D38" s="45"/>
      <c r="E38" s="45"/>
      <c r="F38" s="45"/>
      <c r="G38" s="45"/>
      <c r="H38" s="45"/>
      <c r="I38" s="45"/>
      <c r="J38" s="45"/>
      <c r="K38" s="45"/>
    </row>
    <row r="39" spans="2:11" ht="13.5">
      <c r="B39" s="50" t="s">
        <v>17</v>
      </c>
      <c r="C39" s="45"/>
      <c r="D39" s="45"/>
      <c r="E39" s="45"/>
      <c r="F39" s="45"/>
      <c r="G39" s="45"/>
      <c r="H39" s="45"/>
      <c r="I39" s="45"/>
      <c r="J39" s="45"/>
      <c r="K39" s="45"/>
    </row>
    <row r="40" spans="2:11" ht="13.5">
      <c r="B40" s="50" t="s">
        <v>18</v>
      </c>
      <c r="C40" s="44"/>
      <c r="D40" s="44"/>
      <c r="E40" s="44"/>
      <c r="F40" s="44"/>
      <c r="G40" s="44"/>
      <c r="H40" s="44"/>
      <c r="I40" s="44"/>
      <c r="J40" s="44"/>
      <c r="K40" s="44"/>
    </row>
    <row r="41" spans="2:11" ht="13.5">
      <c r="B41" s="44"/>
      <c r="C41" s="44"/>
      <c r="D41" s="44"/>
      <c r="E41" s="44"/>
      <c r="F41" s="44"/>
      <c r="G41" s="44"/>
      <c r="H41" s="44"/>
      <c r="I41" s="44"/>
      <c r="J41" s="44"/>
      <c r="K41" s="44"/>
    </row>
    <row r="42" spans="2:11" ht="13.5">
      <c r="B42" s="44"/>
      <c r="C42" s="44"/>
      <c r="D42" s="44"/>
      <c r="E42" s="44"/>
      <c r="F42" s="44"/>
      <c r="G42" s="44"/>
      <c r="H42" s="44"/>
      <c r="I42" s="44"/>
      <c r="J42" s="44"/>
      <c r="K42" s="44"/>
    </row>
  </sheetData>
  <sheetProtection/>
  <mergeCells count="60">
    <mergeCell ref="C30:D30"/>
    <mergeCell ref="G30:I30"/>
    <mergeCell ref="B34:K34"/>
    <mergeCell ref="B4:K4"/>
    <mergeCell ref="B5:K5"/>
    <mergeCell ref="C28:D28"/>
    <mergeCell ref="G28:I28"/>
    <mergeCell ref="C29:D29"/>
    <mergeCell ref="G29:I29"/>
    <mergeCell ref="C26:D26"/>
    <mergeCell ref="C15:D15"/>
    <mergeCell ref="C23:D23"/>
    <mergeCell ref="G23:I23"/>
    <mergeCell ref="G26:I26"/>
    <mergeCell ref="C27:D27"/>
    <mergeCell ref="G27:I27"/>
    <mergeCell ref="C24:D24"/>
    <mergeCell ref="G24:I24"/>
    <mergeCell ref="C25:D25"/>
    <mergeCell ref="G25:I25"/>
    <mergeCell ref="C17:D17"/>
    <mergeCell ref="G17:I17"/>
    <mergeCell ref="C21:D21"/>
    <mergeCell ref="G21:I21"/>
    <mergeCell ref="C22:D22"/>
    <mergeCell ref="G22:I22"/>
    <mergeCell ref="C19:D19"/>
    <mergeCell ref="G19:I19"/>
    <mergeCell ref="C20:D20"/>
    <mergeCell ref="G20:I20"/>
    <mergeCell ref="I7:K7"/>
    <mergeCell ref="G12:I12"/>
    <mergeCell ref="C18:D18"/>
    <mergeCell ref="G18:I18"/>
    <mergeCell ref="G13:I13"/>
    <mergeCell ref="C14:D14"/>
    <mergeCell ref="G14:I14"/>
    <mergeCell ref="G15:I15"/>
    <mergeCell ref="C16:D16"/>
    <mergeCell ref="G16:I16"/>
    <mergeCell ref="C11:D11"/>
    <mergeCell ref="G11:I11"/>
    <mergeCell ref="C12:D12"/>
    <mergeCell ref="C13:D13"/>
    <mergeCell ref="G1:I1"/>
    <mergeCell ref="D9:E9"/>
    <mergeCell ref="H9:K9"/>
    <mergeCell ref="D6:I6"/>
    <mergeCell ref="D7:F7"/>
    <mergeCell ref="B3:K3"/>
    <mergeCell ref="B32:K32"/>
    <mergeCell ref="B33:K33"/>
    <mergeCell ref="Z7:AE7"/>
    <mergeCell ref="Z8:AE8"/>
    <mergeCell ref="C37:E37"/>
    <mergeCell ref="G35:K35"/>
    <mergeCell ref="D8:E8"/>
    <mergeCell ref="H8:K8"/>
    <mergeCell ref="H37:J37"/>
    <mergeCell ref="C10:D10"/>
  </mergeCells>
  <conditionalFormatting sqref="B4:K4 F1">
    <cfRule type="cellIs" priority="1" dxfId="0" operator="equal" stopIfTrue="1">
      <formula>""</formula>
    </cfRule>
  </conditionalFormatting>
  <dataValidations count="2">
    <dataValidation type="list" allowBlank="1" showInputMessage="1" showErrorMessage="1" sqref="M2:M3">
      <formula1>$Z$4:$Z$8</formula1>
    </dataValidation>
    <dataValidation type="list" allowBlank="1" showInputMessage="1" showErrorMessage="1" sqref="B4:K4">
      <formula1>$Z$4:$Z$9</formula1>
    </dataValidation>
  </dataValidations>
  <printOptions horizontalCentered="1" verticalCentered="1"/>
  <pageMargins left="0.39000000000000007" right="0.39000000000000007" top="0.2" bottom="0.1968503937007874" header="0.51" footer="0.51"/>
  <pageSetup horizontalDpi="600" verticalDpi="600" orientation="portrait" paperSize="9" scale="93" r:id="rId2"/>
  <rowBreaks count="1" manualBreakCount="1">
    <brk id="40" min="1" max="10" man="1"/>
  </rowBreaks>
  <drawing r:id="rId1"/>
</worksheet>
</file>

<file path=xl/worksheets/sheet13.xml><?xml version="1.0" encoding="utf-8"?>
<worksheet xmlns="http://schemas.openxmlformats.org/spreadsheetml/2006/main" xmlns:r="http://schemas.openxmlformats.org/officeDocument/2006/relationships">
  <dimension ref="A1:AJ102"/>
  <sheetViews>
    <sheetView view="pageBreakPreview" zoomScaleSheetLayoutView="100" zoomScalePageLayoutView="0" workbookViewId="0" topLeftCell="A52">
      <selection activeCell="D2" sqref="D2:I2"/>
    </sheetView>
  </sheetViews>
  <sheetFormatPr defaultColWidth="9.00390625" defaultRowHeight="13.5"/>
  <cols>
    <col min="1" max="1" width="3.50390625" style="8" customWidth="1"/>
    <col min="2" max="4" width="2.625" style="8" customWidth="1"/>
    <col min="5" max="5" width="3.50390625" style="8" customWidth="1"/>
    <col min="6" max="8" width="2.625" style="8" customWidth="1"/>
    <col min="9" max="9" width="14.00390625" style="8" customWidth="1"/>
    <col min="10" max="17" width="3.50390625" style="8" customWidth="1"/>
    <col min="18" max="21" width="3.75390625" style="8" customWidth="1"/>
    <col min="22" max="22" width="0.875" style="8" customWidth="1"/>
    <col min="23" max="26" width="3.75390625" style="8" customWidth="1"/>
    <col min="27" max="27" width="0.875" style="8" customWidth="1"/>
    <col min="28" max="31" width="3.75390625" style="8" customWidth="1"/>
    <col min="32" max="32" width="0.875" style="8" customWidth="1"/>
    <col min="33" max="36" width="3.75390625" style="8" customWidth="1"/>
    <col min="37" max="16384" width="9.00390625" style="8" customWidth="1"/>
  </cols>
  <sheetData>
    <row r="1" spans="1:36" ht="49.5" customHeight="1" thickBot="1">
      <c r="A1" s="374"/>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row>
    <row r="2" spans="1:36" ht="17.25" customHeight="1">
      <c r="A2" s="375" t="s">
        <v>317</v>
      </c>
      <c r="B2" s="376"/>
      <c r="C2" s="376"/>
      <c r="D2" s="377" t="s">
        <v>337</v>
      </c>
      <c r="E2" s="377"/>
      <c r="F2" s="377"/>
      <c r="G2" s="377"/>
      <c r="H2" s="377"/>
      <c r="I2" s="377"/>
      <c r="J2" s="165" t="s">
        <v>318</v>
      </c>
      <c r="K2" s="378"/>
      <c r="L2" s="378"/>
      <c r="M2" s="378"/>
      <c r="N2" s="165" t="s">
        <v>319</v>
      </c>
      <c r="O2" s="378"/>
      <c r="P2" s="378"/>
      <c r="Q2" s="378"/>
      <c r="R2" s="165"/>
      <c r="S2" s="376" t="s">
        <v>357</v>
      </c>
      <c r="T2" s="376"/>
      <c r="U2" s="376"/>
      <c r="V2" s="165"/>
      <c r="W2" s="378"/>
      <c r="X2" s="378"/>
      <c r="Y2" s="378"/>
      <c r="Z2" s="378"/>
      <c r="AA2" s="378"/>
      <c r="AB2" s="378"/>
      <c r="AC2" s="378"/>
      <c r="AD2" s="378"/>
      <c r="AE2" s="378"/>
      <c r="AF2" s="378"/>
      <c r="AG2" s="378"/>
      <c r="AH2" s="378"/>
      <c r="AI2" s="378"/>
      <c r="AJ2" s="379"/>
    </row>
    <row r="3" spans="1:36" ht="17.25" customHeight="1">
      <c r="A3" s="380" t="s">
        <v>356</v>
      </c>
      <c r="B3" s="381"/>
      <c r="C3" s="381"/>
      <c r="D3" s="382"/>
      <c r="E3" s="382"/>
      <c r="F3" s="381" t="s">
        <v>355</v>
      </c>
      <c r="G3" s="381"/>
      <c r="H3" s="381"/>
      <c r="I3" s="383"/>
      <c r="J3" s="383"/>
      <c r="K3" s="383"/>
      <c r="L3" s="383"/>
      <c r="M3" s="383"/>
      <c r="N3" s="383"/>
      <c r="O3" s="383"/>
      <c r="P3" s="383"/>
      <c r="Q3" s="383"/>
      <c r="R3" s="164"/>
      <c r="S3" s="381" t="s">
        <v>354</v>
      </c>
      <c r="T3" s="381"/>
      <c r="U3" s="381"/>
      <c r="V3" s="164"/>
      <c r="W3" s="382"/>
      <c r="X3" s="382"/>
      <c r="Y3" s="382"/>
      <c r="Z3" s="382"/>
      <c r="AA3" s="164"/>
      <c r="AB3" s="164"/>
      <c r="AC3" s="381" t="s">
        <v>353</v>
      </c>
      <c r="AD3" s="381"/>
      <c r="AE3" s="381"/>
      <c r="AF3" s="164"/>
      <c r="AG3" s="382"/>
      <c r="AH3" s="382"/>
      <c r="AI3" s="382"/>
      <c r="AJ3" s="384"/>
    </row>
    <row r="4" spans="1:36" ht="4.5" customHeight="1" thickBot="1">
      <c r="A4" s="163"/>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1"/>
    </row>
    <row r="5" spans="1:36" ht="17.25" customHeight="1" thickBot="1">
      <c r="A5" s="385"/>
      <c r="B5" s="386"/>
      <c r="C5" s="386"/>
      <c r="D5" s="386"/>
      <c r="E5" s="386"/>
      <c r="F5" s="386"/>
      <c r="G5" s="386"/>
      <c r="H5" s="386"/>
      <c r="I5" s="386"/>
      <c r="J5" s="386"/>
      <c r="K5" s="386"/>
      <c r="L5" s="386"/>
      <c r="M5" s="386"/>
      <c r="N5" s="386"/>
      <c r="O5" s="386"/>
      <c r="P5" s="387"/>
      <c r="Q5" s="394"/>
      <c r="R5" s="397" t="s">
        <v>352</v>
      </c>
      <c r="S5" s="398"/>
      <c r="T5" s="398"/>
      <c r="U5" s="398"/>
      <c r="V5" s="398"/>
      <c r="W5" s="398"/>
      <c r="X5" s="398"/>
      <c r="Y5" s="398"/>
      <c r="Z5" s="398"/>
      <c r="AA5" s="398"/>
      <c r="AB5" s="398"/>
      <c r="AC5" s="398"/>
      <c r="AD5" s="398"/>
      <c r="AE5" s="398"/>
      <c r="AF5" s="398"/>
      <c r="AG5" s="398"/>
      <c r="AH5" s="398"/>
      <c r="AI5" s="398"/>
      <c r="AJ5" s="399"/>
    </row>
    <row r="6" spans="1:36" ht="17.25" customHeight="1" thickBot="1">
      <c r="A6" s="388"/>
      <c r="B6" s="389"/>
      <c r="C6" s="389"/>
      <c r="D6" s="389"/>
      <c r="E6" s="389"/>
      <c r="F6" s="389"/>
      <c r="G6" s="389"/>
      <c r="H6" s="389"/>
      <c r="I6" s="389"/>
      <c r="J6" s="389"/>
      <c r="K6" s="389"/>
      <c r="L6" s="389"/>
      <c r="M6" s="389"/>
      <c r="N6" s="389"/>
      <c r="O6" s="389"/>
      <c r="P6" s="390"/>
      <c r="Q6" s="395"/>
      <c r="R6" s="397" t="s">
        <v>351</v>
      </c>
      <c r="S6" s="398"/>
      <c r="T6" s="398" t="s">
        <v>350</v>
      </c>
      <c r="U6" s="398"/>
      <c r="V6" s="160"/>
      <c r="W6" s="398" t="s">
        <v>351</v>
      </c>
      <c r="X6" s="398"/>
      <c r="Y6" s="398" t="s">
        <v>350</v>
      </c>
      <c r="Z6" s="398"/>
      <c r="AA6" s="160"/>
      <c r="AB6" s="398" t="s">
        <v>351</v>
      </c>
      <c r="AC6" s="398"/>
      <c r="AD6" s="398" t="s">
        <v>350</v>
      </c>
      <c r="AE6" s="398"/>
      <c r="AF6" s="160"/>
      <c r="AG6" s="398" t="s">
        <v>351</v>
      </c>
      <c r="AH6" s="398"/>
      <c r="AI6" s="398" t="s">
        <v>350</v>
      </c>
      <c r="AJ6" s="399"/>
    </row>
    <row r="7" spans="1:36" ht="17.25" customHeight="1">
      <c r="A7" s="388"/>
      <c r="B7" s="389"/>
      <c r="C7" s="389"/>
      <c r="D7" s="389"/>
      <c r="E7" s="389"/>
      <c r="F7" s="389"/>
      <c r="G7" s="389"/>
      <c r="H7" s="389"/>
      <c r="I7" s="389"/>
      <c r="J7" s="389"/>
      <c r="K7" s="389"/>
      <c r="L7" s="389"/>
      <c r="M7" s="389"/>
      <c r="N7" s="389"/>
      <c r="O7" s="389"/>
      <c r="P7" s="390"/>
      <c r="Q7" s="395"/>
      <c r="R7" s="159"/>
      <c r="S7" s="158">
        <v>1</v>
      </c>
      <c r="T7" s="157">
        <v>1</v>
      </c>
      <c r="U7" s="158"/>
      <c r="V7" s="151"/>
      <c r="W7" s="158"/>
      <c r="X7" s="158">
        <v>41</v>
      </c>
      <c r="Y7" s="157">
        <v>41</v>
      </c>
      <c r="Z7" s="158"/>
      <c r="AA7" s="151"/>
      <c r="AB7" s="158"/>
      <c r="AC7" s="158">
        <v>81</v>
      </c>
      <c r="AD7" s="157">
        <v>81</v>
      </c>
      <c r="AE7" s="158"/>
      <c r="AF7" s="151"/>
      <c r="AG7" s="158"/>
      <c r="AH7" s="158">
        <v>121</v>
      </c>
      <c r="AI7" s="157">
        <v>121</v>
      </c>
      <c r="AJ7" s="156"/>
    </row>
    <row r="8" spans="1:36" ht="17.25" customHeight="1">
      <c r="A8" s="388"/>
      <c r="B8" s="389"/>
      <c r="C8" s="389"/>
      <c r="D8" s="389"/>
      <c r="E8" s="389"/>
      <c r="F8" s="389"/>
      <c r="G8" s="389"/>
      <c r="H8" s="389"/>
      <c r="I8" s="389"/>
      <c r="J8" s="389"/>
      <c r="K8" s="389"/>
      <c r="L8" s="389"/>
      <c r="M8" s="389"/>
      <c r="N8" s="389"/>
      <c r="O8" s="389"/>
      <c r="P8" s="390"/>
      <c r="Q8" s="395"/>
      <c r="R8" s="152"/>
      <c r="S8" s="151">
        <v>2</v>
      </c>
      <c r="T8" s="150">
        <v>2</v>
      </c>
      <c r="U8" s="151"/>
      <c r="V8" s="151"/>
      <c r="W8" s="151"/>
      <c r="X8" s="151">
        <v>42</v>
      </c>
      <c r="Y8" s="150">
        <v>42</v>
      </c>
      <c r="Z8" s="151"/>
      <c r="AA8" s="151"/>
      <c r="AB8" s="151"/>
      <c r="AC8" s="151">
        <v>82</v>
      </c>
      <c r="AD8" s="150">
        <v>82</v>
      </c>
      <c r="AE8" s="151"/>
      <c r="AF8" s="151"/>
      <c r="AG8" s="151"/>
      <c r="AH8" s="151">
        <v>122</v>
      </c>
      <c r="AI8" s="150">
        <v>122</v>
      </c>
      <c r="AJ8" s="149"/>
    </row>
    <row r="9" spans="1:36" ht="17.25" customHeight="1">
      <c r="A9" s="388"/>
      <c r="B9" s="389"/>
      <c r="C9" s="389"/>
      <c r="D9" s="389"/>
      <c r="E9" s="389"/>
      <c r="F9" s="389"/>
      <c r="G9" s="389"/>
      <c r="H9" s="389"/>
      <c r="I9" s="389"/>
      <c r="J9" s="389"/>
      <c r="K9" s="389"/>
      <c r="L9" s="389"/>
      <c r="M9" s="389"/>
      <c r="N9" s="389"/>
      <c r="O9" s="389"/>
      <c r="P9" s="390"/>
      <c r="Q9" s="395"/>
      <c r="R9" s="152"/>
      <c r="S9" s="151">
        <v>3</v>
      </c>
      <c r="T9" s="150">
        <v>3</v>
      </c>
      <c r="U9" s="151"/>
      <c r="V9" s="151"/>
      <c r="W9" s="151"/>
      <c r="X9" s="151">
        <v>43</v>
      </c>
      <c r="Y9" s="150">
        <v>43</v>
      </c>
      <c r="Z9" s="151"/>
      <c r="AA9" s="151"/>
      <c r="AB9" s="151"/>
      <c r="AC9" s="151">
        <v>83</v>
      </c>
      <c r="AD9" s="150">
        <v>83</v>
      </c>
      <c r="AE9" s="151"/>
      <c r="AF9" s="151"/>
      <c r="AG9" s="151"/>
      <c r="AH9" s="151">
        <v>123</v>
      </c>
      <c r="AI9" s="150">
        <v>123</v>
      </c>
      <c r="AJ9" s="149"/>
    </row>
    <row r="10" spans="1:36" ht="17.25" customHeight="1" thickBot="1">
      <c r="A10" s="391"/>
      <c r="B10" s="392"/>
      <c r="C10" s="392"/>
      <c r="D10" s="392"/>
      <c r="E10" s="392"/>
      <c r="F10" s="392"/>
      <c r="G10" s="392"/>
      <c r="H10" s="392"/>
      <c r="I10" s="392"/>
      <c r="J10" s="392"/>
      <c r="K10" s="392"/>
      <c r="L10" s="392"/>
      <c r="M10" s="392"/>
      <c r="N10" s="392"/>
      <c r="O10" s="392"/>
      <c r="P10" s="393"/>
      <c r="Q10" s="395"/>
      <c r="R10" s="152"/>
      <c r="S10" s="151">
        <v>4</v>
      </c>
      <c r="T10" s="150">
        <v>4</v>
      </c>
      <c r="U10" s="151"/>
      <c r="V10" s="151"/>
      <c r="W10" s="151"/>
      <c r="X10" s="151">
        <v>44</v>
      </c>
      <c r="Y10" s="150">
        <v>44</v>
      </c>
      <c r="Z10" s="151"/>
      <c r="AA10" s="151"/>
      <c r="AB10" s="151"/>
      <c r="AC10" s="151">
        <v>84</v>
      </c>
      <c r="AD10" s="150">
        <v>84</v>
      </c>
      <c r="AE10" s="151"/>
      <c r="AF10" s="151"/>
      <c r="AG10" s="151"/>
      <c r="AH10" s="151">
        <v>124</v>
      </c>
      <c r="AI10" s="150">
        <v>124</v>
      </c>
      <c r="AJ10" s="149"/>
    </row>
    <row r="11" spans="1:36" ht="17.25" customHeight="1">
      <c r="A11" s="154" t="s">
        <v>347</v>
      </c>
      <c r="B11" s="400" t="s">
        <v>349</v>
      </c>
      <c r="C11" s="400"/>
      <c r="D11" s="400"/>
      <c r="E11" s="401" t="s">
        <v>348</v>
      </c>
      <c r="F11" s="401"/>
      <c r="G11" s="401"/>
      <c r="H11" s="401"/>
      <c r="I11" s="402"/>
      <c r="J11" s="153" t="s">
        <v>347</v>
      </c>
      <c r="K11" s="153" t="s">
        <v>346</v>
      </c>
      <c r="L11" s="403" t="s">
        <v>345</v>
      </c>
      <c r="M11" s="401"/>
      <c r="N11" s="401"/>
      <c r="O11" s="401"/>
      <c r="P11" s="404"/>
      <c r="Q11" s="395"/>
      <c r="R11" s="152"/>
      <c r="S11" s="151">
        <v>5</v>
      </c>
      <c r="T11" s="150">
        <v>5</v>
      </c>
      <c r="U11" s="151"/>
      <c r="V11" s="151"/>
      <c r="W11" s="151"/>
      <c r="X11" s="151">
        <v>45</v>
      </c>
      <c r="Y11" s="150">
        <v>45</v>
      </c>
      <c r="Z11" s="151"/>
      <c r="AA11" s="151"/>
      <c r="AB11" s="151"/>
      <c r="AC11" s="151">
        <v>85</v>
      </c>
      <c r="AD11" s="150">
        <v>85</v>
      </c>
      <c r="AE11" s="151"/>
      <c r="AF11" s="151"/>
      <c r="AG11" s="151"/>
      <c r="AH11" s="151">
        <v>125</v>
      </c>
      <c r="AI11" s="150">
        <v>125</v>
      </c>
      <c r="AJ11" s="149"/>
    </row>
    <row r="12" spans="1:36" ht="17.25" customHeight="1">
      <c r="A12" s="144">
        <v>1</v>
      </c>
      <c r="B12" s="143"/>
      <c r="C12" s="142"/>
      <c r="D12" s="140"/>
      <c r="E12" s="405"/>
      <c r="F12" s="395"/>
      <c r="G12" s="395"/>
      <c r="H12" s="395"/>
      <c r="I12" s="395"/>
      <c r="J12" s="141"/>
      <c r="K12" s="141"/>
      <c r="L12" s="140"/>
      <c r="M12" s="139"/>
      <c r="N12" s="139"/>
      <c r="O12" s="139"/>
      <c r="P12" s="138"/>
      <c r="Q12" s="395"/>
      <c r="R12" s="152"/>
      <c r="S12" s="151">
        <v>6</v>
      </c>
      <c r="T12" s="150">
        <v>6</v>
      </c>
      <c r="U12" s="151"/>
      <c r="V12" s="151"/>
      <c r="W12" s="151"/>
      <c r="X12" s="151">
        <v>46</v>
      </c>
      <c r="Y12" s="150">
        <v>46</v>
      </c>
      <c r="Z12" s="151"/>
      <c r="AA12" s="151"/>
      <c r="AB12" s="151"/>
      <c r="AC12" s="151">
        <v>86</v>
      </c>
      <c r="AD12" s="150">
        <v>86</v>
      </c>
      <c r="AE12" s="151"/>
      <c r="AF12" s="151"/>
      <c r="AG12" s="151"/>
      <c r="AH12" s="151">
        <v>126</v>
      </c>
      <c r="AI12" s="150">
        <v>126</v>
      </c>
      <c r="AJ12" s="149"/>
    </row>
    <row r="13" spans="1:36" ht="17.25" customHeight="1">
      <c r="A13" s="144">
        <v>2</v>
      </c>
      <c r="B13" s="143"/>
      <c r="C13" s="142"/>
      <c r="D13" s="140"/>
      <c r="E13" s="405"/>
      <c r="F13" s="395"/>
      <c r="G13" s="395"/>
      <c r="H13" s="395"/>
      <c r="I13" s="395"/>
      <c r="J13" s="141"/>
      <c r="K13" s="141"/>
      <c r="L13" s="140"/>
      <c r="M13" s="139"/>
      <c r="N13" s="139"/>
      <c r="O13" s="139"/>
      <c r="P13" s="138"/>
      <c r="Q13" s="395"/>
      <c r="R13" s="152"/>
      <c r="S13" s="151">
        <v>7</v>
      </c>
      <c r="T13" s="150">
        <v>7</v>
      </c>
      <c r="U13" s="151"/>
      <c r="V13" s="151"/>
      <c r="W13" s="151"/>
      <c r="X13" s="151">
        <v>47</v>
      </c>
      <c r="Y13" s="150">
        <v>47</v>
      </c>
      <c r="Z13" s="151"/>
      <c r="AA13" s="151"/>
      <c r="AB13" s="151"/>
      <c r="AC13" s="151">
        <v>87</v>
      </c>
      <c r="AD13" s="150">
        <v>87</v>
      </c>
      <c r="AE13" s="151"/>
      <c r="AF13" s="151"/>
      <c r="AG13" s="151"/>
      <c r="AH13" s="151">
        <v>127</v>
      </c>
      <c r="AI13" s="150">
        <v>127</v>
      </c>
      <c r="AJ13" s="149"/>
    </row>
    <row r="14" spans="1:36" ht="17.25" customHeight="1">
      <c r="A14" s="144">
        <v>3</v>
      </c>
      <c r="B14" s="143"/>
      <c r="C14" s="142"/>
      <c r="D14" s="140"/>
      <c r="E14" s="405"/>
      <c r="F14" s="395"/>
      <c r="G14" s="395"/>
      <c r="H14" s="395"/>
      <c r="I14" s="395"/>
      <c r="J14" s="141"/>
      <c r="K14" s="141"/>
      <c r="L14" s="140"/>
      <c r="M14" s="139"/>
      <c r="N14" s="139"/>
      <c r="O14" s="139"/>
      <c r="P14" s="138"/>
      <c r="Q14" s="395"/>
      <c r="R14" s="152"/>
      <c r="S14" s="151">
        <v>8</v>
      </c>
      <c r="T14" s="150">
        <v>8</v>
      </c>
      <c r="U14" s="151"/>
      <c r="V14" s="151"/>
      <c r="W14" s="151"/>
      <c r="X14" s="151">
        <v>48</v>
      </c>
      <c r="Y14" s="150">
        <v>48</v>
      </c>
      <c r="Z14" s="151"/>
      <c r="AA14" s="151"/>
      <c r="AB14" s="151"/>
      <c r="AC14" s="151">
        <v>88</v>
      </c>
      <c r="AD14" s="150">
        <v>88</v>
      </c>
      <c r="AE14" s="151"/>
      <c r="AF14" s="151"/>
      <c r="AG14" s="151"/>
      <c r="AH14" s="151">
        <v>128</v>
      </c>
      <c r="AI14" s="150">
        <v>128</v>
      </c>
      <c r="AJ14" s="149"/>
    </row>
    <row r="15" spans="1:36" ht="17.25" customHeight="1">
      <c r="A15" s="144">
        <v>4</v>
      </c>
      <c r="B15" s="143"/>
      <c r="C15" s="142"/>
      <c r="D15" s="140"/>
      <c r="E15" s="405"/>
      <c r="F15" s="395"/>
      <c r="G15" s="395"/>
      <c r="H15" s="395"/>
      <c r="I15" s="395"/>
      <c r="J15" s="141"/>
      <c r="K15" s="141"/>
      <c r="L15" s="140"/>
      <c r="M15" s="139"/>
      <c r="N15" s="139"/>
      <c r="O15" s="139"/>
      <c r="P15" s="138"/>
      <c r="Q15" s="395"/>
      <c r="R15" s="152"/>
      <c r="S15" s="151">
        <v>9</v>
      </c>
      <c r="T15" s="150">
        <v>9</v>
      </c>
      <c r="U15" s="151"/>
      <c r="V15" s="151"/>
      <c r="W15" s="151"/>
      <c r="X15" s="151">
        <v>49</v>
      </c>
      <c r="Y15" s="150">
        <v>49</v>
      </c>
      <c r="Z15" s="151"/>
      <c r="AA15" s="151"/>
      <c r="AB15" s="151"/>
      <c r="AC15" s="151">
        <v>89</v>
      </c>
      <c r="AD15" s="150">
        <v>89</v>
      </c>
      <c r="AE15" s="151"/>
      <c r="AF15" s="151"/>
      <c r="AG15" s="151"/>
      <c r="AH15" s="151">
        <v>129</v>
      </c>
      <c r="AI15" s="150">
        <v>129</v>
      </c>
      <c r="AJ15" s="149"/>
    </row>
    <row r="16" spans="1:36" ht="17.25" customHeight="1">
      <c r="A16" s="144">
        <v>5</v>
      </c>
      <c r="B16" s="143"/>
      <c r="C16" s="142"/>
      <c r="D16" s="140"/>
      <c r="E16" s="405"/>
      <c r="F16" s="395"/>
      <c r="G16" s="395"/>
      <c r="H16" s="395"/>
      <c r="I16" s="395"/>
      <c r="J16" s="141"/>
      <c r="K16" s="141"/>
      <c r="L16" s="140"/>
      <c r="M16" s="139"/>
      <c r="N16" s="139"/>
      <c r="O16" s="139"/>
      <c r="P16" s="138"/>
      <c r="Q16" s="395"/>
      <c r="R16" s="152"/>
      <c r="S16" s="151">
        <v>10</v>
      </c>
      <c r="T16" s="150">
        <v>10</v>
      </c>
      <c r="U16" s="151"/>
      <c r="V16" s="151"/>
      <c r="W16" s="151"/>
      <c r="X16" s="151">
        <v>50</v>
      </c>
      <c r="Y16" s="150">
        <v>50</v>
      </c>
      <c r="Z16" s="151"/>
      <c r="AA16" s="151"/>
      <c r="AB16" s="151"/>
      <c r="AC16" s="151">
        <v>90</v>
      </c>
      <c r="AD16" s="150">
        <v>90</v>
      </c>
      <c r="AE16" s="151"/>
      <c r="AF16" s="151"/>
      <c r="AG16" s="151"/>
      <c r="AH16" s="151">
        <v>130</v>
      </c>
      <c r="AI16" s="150">
        <v>130</v>
      </c>
      <c r="AJ16" s="149"/>
    </row>
    <row r="17" spans="1:36" ht="17.25" customHeight="1">
      <c r="A17" s="144">
        <v>6</v>
      </c>
      <c r="B17" s="143"/>
      <c r="C17" s="142"/>
      <c r="D17" s="140"/>
      <c r="E17" s="405"/>
      <c r="F17" s="395"/>
      <c r="G17" s="395"/>
      <c r="H17" s="395"/>
      <c r="I17" s="395"/>
      <c r="J17" s="141"/>
      <c r="K17" s="141"/>
      <c r="L17" s="140"/>
      <c r="M17" s="139"/>
      <c r="N17" s="139"/>
      <c r="O17" s="139"/>
      <c r="P17" s="138"/>
      <c r="Q17" s="395"/>
      <c r="R17" s="152"/>
      <c r="S17" s="151">
        <v>11</v>
      </c>
      <c r="T17" s="150">
        <v>11</v>
      </c>
      <c r="U17" s="151"/>
      <c r="V17" s="151"/>
      <c r="W17" s="151"/>
      <c r="X17" s="151">
        <v>51</v>
      </c>
      <c r="Y17" s="150">
        <v>51</v>
      </c>
      <c r="Z17" s="151"/>
      <c r="AA17" s="151"/>
      <c r="AB17" s="151"/>
      <c r="AC17" s="151">
        <v>91</v>
      </c>
      <c r="AD17" s="150">
        <v>91</v>
      </c>
      <c r="AE17" s="151"/>
      <c r="AF17" s="151"/>
      <c r="AG17" s="151"/>
      <c r="AH17" s="151">
        <v>131</v>
      </c>
      <c r="AI17" s="150">
        <v>131</v>
      </c>
      <c r="AJ17" s="149"/>
    </row>
    <row r="18" spans="1:36" ht="17.25" customHeight="1">
      <c r="A18" s="144">
        <v>7</v>
      </c>
      <c r="B18" s="143"/>
      <c r="C18" s="142"/>
      <c r="D18" s="140"/>
      <c r="E18" s="405"/>
      <c r="F18" s="395"/>
      <c r="G18" s="395"/>
      <c r="H18" s="395"/>
      <c r="I18" s="395"/>
      <c r="J18" s="141"/>
      <c r="K18" s="141"/>
      <c r="L18" s="140"/>
      <c r="M18" s="139"/>
      <c r="N18" s="139"/>
      <c r="O18" s="139"/>
      <c r="P18" s="138"/>
      <c r="Q18" s="395"/>
      <c r="R18" s="152"/>
      <c r="S18" s="151">
        <v>12</v>
      </c>
      <c r="T18" s="150">
        <v>12</v>
      </c>
      <c r="U18" s="151"/>
      <c r="V18" s="151"/>
      <c r="W18" s="151"/>
      <c r="X18" s="151">
        <v>52</v>
      </c>
      <c r="Y18" s="150">
        <v>52</v>
      </c>
      <c r="Z18" s="151"/>
      <c r="AA18" s="151"/>
      <c r="AB18" s="151"/>
      <c r="AC18" s="151">
        <v>92</v>
      </c>
      <c r="AD18" s="150">
        <v>92</v>
      </c>
      <c r="AE18" s="151"/>
      <c r="AF18" s="151"/>
      <c r="AG18" s="151"/>
      <c r="AH18" s="151">
        <v>132</v>
      </c>
      <c r="AI18" s="150">
        <v>132</v>
      </c>
      <c r="AJ18" s="149"/>
    </row>
    <row r="19" spans="1:36" ht="17.25" customHeight="1">
      <c r="A19" s="144">
        <v>8</v>
      </c>
      <c r="B19" s="143"/>
      <c r="C19" s="142"/>
      <c r="D19" s="140"/>
      <c r="E19" s="405"/>
      <c r="F19" s="395"/>
      <c r="G19" s="395"/>
      <c r="H19" s="395"/>
      <c r="I19" s="395"/>
      <c r="J19" s="141"/>
      <c r="K19" s="141"/>
      <c r="L19" s="140"/>
      <c r="M19" s="139"/>
      <c r="N19" s="139"/>
      <c r="O19" s="139"/>
      <c r="P19" s="138"/>
      <c r="Q19" s="395"/>
      <c r="R19" s="152"/>
      <c r="S19" s="151">
        <v>13</v>
      </c>
      <c r="T19" s="150">
        <v>13</v>
      </c>
      <c r="U19" s="151"/>
      <c r="V19" s="151"/>
      <c r="W19" s="151"/>
      <c r="X19" s="151">
        <v>53</v>
      </c>
      <c r="Y19" s="150">
        <v>53</v>
      </c>
      <c r="Z19" s="151"/>
      <c r="AA19" s="151"/>
      <c r="AB19" s="151"/>
      <c r="AC19" s="151">
        <v>93</v>
      </c>
      <c r="AD19" s="150">
        <v>93</v>
      </c>
      <c r="AE19" s="151"/>
      <c r="AF19" s="151"/>
      <c r="AG19" s="151"/>
      <c r="AH19" s="151">
        <v>133</v>
      </c>
      <c r="AI19" s="150">
        <v>133</v>
      </c>
      <c r="AJ19" s="149"/>
    </row>
    <row r="20" spans="1:36" ht="17.25" customHeight="1">
      <c r="A20" s="144">
        <v>9</v>
      </c>
      <c r="B20" s="143"/>
      <c r="C20" s="142"/>
      <c r="D20" s="140"/>
      <c r="E20" s="405"/>
      <c r="F20" s="395"/>
      <c r="G20" s="395"/>
      <c r="H20" s="395"/>
      <c r="I20" s="395"/>
      <c r="J20" s="141"/>
      <c r="K20" s="141"/>
      <c r="L20" s="140"/>
      <c r="M20" s="139"/>
      <c r="N20" s="139"/>
      <c r="O20" s="139"/>
      <c r="P20" s="138"/>
      <c r="Q20" s="395"/>
      <c r="R20" s="152"/>
      <c r="S20" s="151">
        <v>14</v>
      </c>
      <c r="T20" s="150">
        <v>14</v>
      </c>
      <c r="U20" s="151"/>
      <c r="V20" s="151"/>
      <c r="W20" s="151"/>
      <c r="X20" s="151">
        <v>54</v>
      </c>
      <c r="Y20" s="150">
        <v>54</v>
      </c>
      <c r="Z20" s="151"/>
      <c r="AA20" s="151"/>
      <c r="AB20" s="151"/>
      <c r="AC20" s="151">
        <v>94</v>
      </c>
      <c r="AD20" s="150">
        <v>94</v>
      </c>
      <c r="AE20" s="151"/>
      <c r="AF20" s="151"/>
      <c r="AG20" s="151"/>
      <c r="AH20" s="151">
        <v>134</v>
      </c>
      <c r="AI20" s="150">
        <v>134</v>
      </c>
      <c r="AJ20" s="149"/>
    </row>
    <row r="21" spans="1:36" ht="17.25" customHeight="1">
      <c r="A21" s="144">
        <v>10</v>
      </c>
      <c r="B21" s="143"/>
      <c r="C21" s="142"/>
      <c r="D21" s="140"/>
      <c r="E21" s="405"/>
      <c r="F21" s="395"/>
      <c r="G21" s="395"/>
      <c r="H21" s="395"/>
      <c r="I21" s="395"/>
      <c r="J21" s="141"/>
      <c r="K21" s="141"/>
      <c r="L21" s="140"/>
      <c r="M21" s="139"/>
      <c r="N21" s="139"/>
      <c r="O21" s="139"/>
      <c r="P21" s="138"/>
      <c r="Q21" s="395"/>
      <c r="R21" s="152"/>
      <c r="S21" s="151">
        <v>15</v>
      </c>
      <c r="T21" s="150">
        <v>15</v>
      </c>
      <c r="U21" s="151"/>
      <c r="V21" s="151"/>
      <c r="W21" s="151"/>
      <c r="X21" s="151">
        <v>55</v>
      </c>
      <c r="Y21" s="150">
        <v>55</v>
      </c>
      <c r="Z21" s="151"/>
      <c r="AA21" s="151"/>
      <c r="AB21" s="151"/>
      <c r="AC21" s="151">
        <v>95</v>
      </c>
      <c r="AD21" s="150">
        <v>95</v>
      </c>
      <c r="AE21" s="151"/>
      <c r="AF21" s="151"/>
      <c r="AG21" s="151"/>
      <c r="AH21" s="151">
        <v>135</v>
      </c>
      <c r="AI21" s="150">
        <v>135</v>
      </c>
      <c r="AJ21" s="149"/>
    </row>
    <row r="22" spans="1:36" ht="17.25" customHeight="1">
      <c r="A22" s="144">
        <v>11</v>
      </c>
      <c r="B22" s="143"/>
      <c r="C22" s="142"/>
      <c r="D22" s="140"/>
      <c r="E22" s="405"/>
      <c r="F22" s="395"/>
      <c r="G22" s="395"/>
      <c r="H22" s="395"/>
      <c r="I22" s="395"/>
      <c r="J22" s="141"/>
      <c r="K22" s="141"/>
      <c r="L22" s="140"/>
      <c r="M22" s="139"/>
      <c r="N22" s="139"/>
      <c r="O22" s="139"/>
      <c r="P22" s="138"/>
      <c r="Q22" s="395"/>
      <c r="R22" s="152"/>
      <c r="S22" s="151">
        <v>16</v>
      </c>
      <c r="T22" s="150">
        <v>16</v>
      </c>
      <c r="U22" s="151"/>
      <c r="V22" s="151"/>
      <c r="W22" s="151"/>
      <c r="X22" s="151">
        <v>56</v>
      </c>
      <c r="Y22" s="150">
        <v>56</v>
      </c>
      <c r="Z22" s="151"/>
      <c r="AA22" s="151"/>
      <c r="AB22" s="151"/>
      <c r="AC22" s="151">
        <v>96</v>
      </c>
      <c r="AD22" s="150">
        <v>96</v>
      </c>
      <c r="AE22" s="151"/>
      <c r="AF22" s="151"/>
      <c r="AG22" s="151"/>
      <c r="AH22" s="151">
        <v>136</v>
      </c>
      <c r="AI22" s="150">
        <v>136</v>
      </c>
      <c r="AJ22" s="149"/>
    </row>
    <row r="23" spans="1:36" ht="17.25" customHeight="1">
      <c r="A23" s="144">
        <v>12</v>
      </c>
      <c r="B23" s="143"/>
      <c r="C23" s="142"/>
      <c r="D23" s="140"/>
      <c r="E23" s="405"/>
      <c r="F23" s="395"/>
      <c r="G23" s="395"/>
      <c r="H23" s="395"/>
      <c r="I23" s="395"/>
      <c r="J23" s="141"/>
      <c r="K23" s="141"/>
      <c r="L23" s="140"/>
      <c r="M23" s="139"/>
      <c r="N23" s="139"/>
      <c r="O23" s="139"/>
      <c r="P23" s="138"/>
      <c r="Q23" s="395"/>
      <c r="R23" s="152"/>
      <c r="S23" s="151">
        <v>17</v>
      </c>
      <c r="T23" s="150">
        <v>17</v>
      </c>
      <c r="U23" s="151"/>
      <c r="V23" s="151"/>
      <c r="W23" s="151"/>
      <c r="X23" s="151">
        <v>57</v>
      </c>
      <c r="Y23" s="150">
        <v>57</v>
      </c>
      <c r="Z23" s="151"/>
      <c r="AA23" s="151"/>
      <c r="AB23" s="151"/>
      <c r="AC23" s="151">
        <v>97</v>
      </c>
      <c r="AD23" s="150">
        <v>97</v>
      </c>
      <c r="AE23" s="151"/>
      <c r="AF23" s="151"/>
      <c r="AG23" s="151"/>
      <c r="AH23" s="151">
        <v>137</v>
      </c>
      <c r="AI23" s="150">
        <v>137</v>
      </c>
      <c r="AJ23" s="149"/>
    </row>
    <row r="24" spans="1:36" ht="17.25" customHeight="1">
      <c r="A24" s="144">
        <v>13</v>
      </c>
      <c r="B24" s="143"/>
      <c r="C24" s="142"/>
      <c r="D24" s="140"/>
      <c r="E24" s="405"/>
      <c r="F24" s="395"/>
      <c r="G24" s="395"/>
      <c r="H24" s="395"/>
      <c r="I24" s="395"/>
      <c r="J24" s="141"/>
      <c r="K24" s="141"/>
      <c r="L24" s="140"/>
      <c r="M24" s="139"/>
      <c r="N24" s="139"/>
      <c r="O24" s="139"/>
      <c r="P24" s="138"/>
      <c r="Q24" s="395"/>
      <c r="R24" s="152"/>
      <c r="S24" s="151">
        <v>18</v>
      </c>
      <c r="T24" s="150">
        <v>18</v>
      </c>
      <c r="U24" s="151"/>
      <c r="V24" s="151"/>
      <c r="W24" s="151"/>
      <c r="X24" s="151">
        <v>58</v>
      </c>
      <c r="Y24" s="150">
        <v>58</v>
      </c>
      <c r="Z24" s="151"/>
      <c r="AA24" s="151"/>
      <c r="AB24" s="151"/>
      <c r="AC24" s="151">
        <v>98</v>
      </c>
      <c r="AD24" s="150">
        <v>98</v>
      </c>
      <c r="AE24" s="151"/>
      <c r="AF24" s="151"/>
      <c r="AG24" s="151"/>
      <c r="AH24" s="151">
        <v>138</v>
      </c>
      <c r="AI24" s="150">
        <v>138</v>
      </c>
      <c r="AJ24" s="149"/>
    </row>
    <row r="25" spans="1:36" ht="17.25" customHeight="1">
      <c r="A25" s="144">
        <v>14</v>
      </c>
      <c r="B25" s="143"/>
      <c r="C25" s="142"/>
      <c r="D25" s="140"/>
      <c r="E25" s="405"/>
      <c r="F25" s="395"/>
      <c r="G25" s="395"/>
      <c r="H25" s="395"/>
      <c r="I25" s="395"/>
      <c r="J25" s="141"/>
      <c r="K25" s="141"/>
      <c r="L25" s="140"/>
      <c r="M25" s="139"/>
      <c r="N25" s="139"/>
      <c r="O25" s="139"/>
      <c r="P25" s="138"/>
      <c r="Q25" s="395"/>
      <c r="R25" s="152"/>
      <c r="S25" s="151">
        <v>19</v>
      </c>
      <c r="T25" s="150">
        <v>19</v>
      </c>
      <c r="U25" s="151"/>
      <c r="V25" s="151"/>
      <c r="W25" s="151"/>
      <c r="X25" s="151">
        <v>59</v>
      </c>
      <c r="Y25" s="150">
        <v>59</v>
      </c>
      <c r="Z25" s="151"/>
      <c r="AA25" s="151"/>
      <c r="AB25" s="151"/>
      <c r="AC25" s="151">
        <v>99</v>
      </c>
      <c r="AD25" s="150">
        <v>99</v>
      </c>
      <c r="AE25" s="151"/>
      <c r="AF25" s="151"/>
      <c r="AG25" s="151"/>
      <c r="AH25" s="151">
        <v>139</v>
      </c>
      <c r="AI25" s="150">
        <v>139</v>
      </c>
      <c r="AJ25" s="149"/>
    </row>
    <row r="26" spans="1:36" ht="17.25" customHeight="1">
      <c r="A26" s="144">
        <v>15</v>
      </c>
      <c r="B26" s="143"/>
      <c r="C26" s="142"/>
      <c r="D26" s="140"/>
      <c r="E26" s="405"/>
      <c r="F26" s="395"/>
      <c r="G26" s="395"/>
      <c r="H26" s="395"/>
      <c r="I26" s="395"/>
      <c r="J26" s="141"/>
      <c r="K26" s="141"/>
      <c r="L26" s="140"/>
      <c r="M26" s="139"/>
      <c r="N26" s="139"/>
      <c r="O26" s="139"/>
      <c r="P26" s="138"/>
      <c r="Q26" s="395"/>
      <c r="R26" s="152"/>
      <c r="S26" s="151">
        <v>20</v>
      </c>
      <c r="T26" s="150">
        <v>20</v>
      </c>
      <c r="U26" s="151"/>
      <c r="V26" s="151"/>
      <c r="W26" s="151"/>
      <c r="X26" s="151">
        <v>60</v>
      </c>
      <c r="Y26" s="150">
        <v>60</v>
      </c>
      <c r="Z26" s="151"/>
      <c r="AA26" s="151"/>
      <c r="AB26" s="151"/>
      <c r="AC26" s="151">
        <v>100</v>
      </c>
      <c r="AD26" s="150">
        <v>100</v>
      </c>
      <c r="AE26" s="151"/>
      <c r="AF26" s="151"/>
      <c r="AG26" s="151"/>
      <c r="AH26" s="151">
        <v>140</v>
      </c>
      <c r="AI26" s="150">
        <v>140</v>
      </c>
      <c r="AJ26" s="149"/>
    </row>
    <row r="27" spans="1:36" ht="17.25" customHeight="1">
      <c r="A27" s="144">
        <v>16</v>
      </c>
      <c r="B27" s="143"/>
      <c r="C27" s="142"/>
      <c r="D27" s="140"/>
      <c r="E27" s="405"/>
      <c r="F27" s="395"/>
      <c r="G27" s="395"/>
      <c r="H27" s="395"/>
      <c r="I27" s="395"/>
      <c r="J27" s="141"/>
      <c r="K27" s="141"/>
      <c r="L27" s="140"/>
      <c r="M27" s="139"/>
      <c r="N27" s="139"/>
      <c r="O27" s="139"/>
      <c r="P27" s="138"/>
      <c r="Q27" s="395"/>
      <c r="R27" s="152"/>
      <c r="S27" s="151">
        <v>21</v>
      </c>
      <c r="T27" s="150">
        <v>21</v>
      </c>
      <c r="U27" s="151"/>
      <c r="V27" s="151"/>
      <c r="W27" s="151"/>
      <c r="X27" s="151">
        <v>61</v>
      </c>
      <c r="Y27" s="150">
        <v>61</v>
      </c>
      <c r="Z27" s="151"/>
      <c r="AA27" s="151"/>
      <c r="AB27" s="151"/>
      <c r="AC27" s="151">
        <v>101</v>
      </c>
      <c r="AD27" s="150">
        <v>101</v>
      </c>
      <c r="AE27" s="151"/>
      <c r="AF27" s="151"/>
      <c r="AG27" s="151"/>
      <c r="AH27" s="151">
        <v>141</v>
      </c>
      <c r="AI27" s="150">
        <v>141</v>
      </c>
      <c r="AJ27" s="149"/>
    </row>
    <row r="28" spans="1:36" ht="17.25" customHeight="1">
      <c r="A28" s="144">
        <v>17</v>
      </c>
      <c r="B28" s="143"/>
      <c r="C28" s="142"/>
      <c r="D28" s="140"/>
      <c r="E28" s="405"/>
      <c r="F28" s="395"/>
      <c r="G28" s="395"/>
      <c r="H28" s="395"/>
      <c r="I28" s="395"/>
      <c r="J28" s="141"/>
      <c r="K28" s="141"/>
      <c r="L28" s="140"/>
      <c r="M28" s="139"/>
      <c r="N28" s="139"/>
      <c r="O28" s="139"/>
      <c r="P28" s="138"/>
      <c r="Q28" s="395"/>
      <c r="R28" s="152"/>
      <c r="S28" s="151">
        <v>22</v>
      </c>
      <c r="T28" s="150">
        <v>22</v>
      </c>
      <c r="U28" s="151"/>
      <c r="V28" s="151"/>
      <c r="W28" s="151"/>
      <c r="X28" s="151">
        <v>62</v>
      </c>
      <c r="Y28" s="150">
        <v>62</v>
      </c>
      <c r="Z28" s="151"/>
      <c r="AA28" s="151"/>
      <c r="AB28" s="151"/>
      <c r="AC28" s="151">
        <v>102</v>
      </c>
      <c r="AD28" s="150">
        <v>102</v>
      </c>
      <c r="AE28" s="151"/>
      <c r="AF28" s="151"/>
      <c r="AG28" s="151"/>
      <c r="AH28" s="151">
        <v>142</v>
      </c>
      <c r="AI28" s="150">
        <v>142</v>
      </c>
      <c r="AJ28" s="149"/>
    </row>
    <row r="29" spans="1:36" ht="17.25" customHeight="1" thickBot="1">
      <c r="A29" s="137">
        <v>18</v>
      </c>
      <c r="B29" s="125"/>
      <c r="C29" s="136"/>
      <c r="D29" s="134"/>
      <c r="E29" s="406"/>
      <c r="F29" s="407"/>
      <c r="G29" s="407"/>
      <c r="H29" s="407"/>
      <c r="I29" s="407"/>
      <c r="J29" s="135"/>
      <c r="K29" s="135"/>
      <c r="L29" s="134"/>
      <c r="M29" s="133"/>
      <c r="N29" s="133"/>
      <c r="O29" s="133"/>
      <c r="P29" s="132"/>
      <c r="Q29" s="395"/>
      <c r="R29" s="152"/>
      <c r="S29" s="151">
        <v>23</v>
      </c>
      <c r="T29" s="150">
        <v>23</v>
      </c>
      <c r="U29" s="151"/>
      <c r="V29" s="151"/>
      <c r="W29" s="151"/>
      <c r="X29" s="151">
        <v>63</v>
      </c>
      <c r="Y29" s="150">
        <v>63</v>
      </c>
      <c r="Z29" s="151"/>
      <c r="AA29" s="151"/>
      <c r="AB29" s="151"/>
      <c r="AC29" s="151">
        <v>103</v>
      </c>
      <c r="AD29" s="150">
        <v>103</v>
      </c>
      <c r="AE29" s="151"/>
      <c r="AF29" s="151"/>
      <c r="AG29" s="151"/>
      <c r="AH29" s="151">
        <v>143</v>
      </c>
      <c r="AI29" s="150">
        <v>143</v>
      </c>
      <c r="AJ29" s="149"/>
    </row>
    <row r="30" spans="1:36" ht="17.25" customHeight="1">
      <c r="A30" s="408" t="s">
        <v>344</v>
      </c>
      <c r="B30" s="409"/>
      <c r="C30" s="409"/>
      <c r="D30" s="409"/>
      <c r="E30" s="409"/>
      <c r="F30" s="131"/>
      <c r="G30" s="130"/>
      <c r="H30" s="129"/>
      <c r="I30" s="386"/>
      <c r="J30" s="386"/>
      <c r="K30" s="386"/>
      <c r="L30" s="386"/>
      <c r="M30" s="410"/>
      <c r="N30" s="128"/>
      <c r="O30" s="127"/>
      <c r="P30" s="126"/>
      <c r="Q30" s="395"/>
      <c r="R30" s="152"/>
      <c r="S30" s="151">
        <v>24</v>
      </c>
      <c r="T30" s="150">
        <v>24</v>
      </c>
      <c r="U30" s="151"/>
      <c r="V30" s="151"/>
      <c r="W30" s="151"/>
      <c r="X30" s="151">
        <v>64</v>
      </c>
      <c r="Y30" s="150">
        <v>64</v>
      </c>
      <c r="Z30" s="151"/>
      <c r="AA30" s="151"/>
      <c r="AB30" s="151"/>
      <c r="AC30" s="151">
        <v>104</v>
      </c>
      <c r="AD30" s="150">
        <v>104</v>
      </c>
      <c r="AE30" s="151"/>
      <c r="AF30" s="151"/>
      <c r="AG30" s="151"/>
      <c r="AH30" s="151">
        <v>144</v>
      </c>
      <c r="AI30" s="150">
        <v>144</v>
      </c>
      <c r="AJ30" s="149"/>
    </row>
    <row r="31" spans="1:36" ht="17.25" customHeight="1" thickBot="1">
      <c r="A31" s="411" t="s">
        <v>343</v>
      </c>
      <c r="B31" s="412"/>
      <c r="C31" s="412"/>
      <c r="D31" s="412"/>
      <c r="E31" s="412"/>
      <c r="F31" s="125"/>
      <c r="G31" s="136"/>
      <c r="H31" s="155"/>
      <c r="I31" s="413"/>
      <c r="J31" s="413"/>
      <c r="K31" s="413"/>
      <c r="L31" s="413"/>
      <c r="M31" s="414"/>
      <c r="N31" s="122"/>
      <c r="O31" s="121"/>
      <c r="P31" s="120"/>
      <c r="Q31" s="395"/>
      <c r="R31" s="152"/>
      <c r="S31" s="151">
        <v>25</v>
      </c>
      <c r="T31" s="150">
        <v>25</v>
      </c>
      <c r="U31" s="151"/>
      <c r="V31" s="151"/>
      <c r="W31" s="151"/>
      <c r="X31" s="151">
        <v>65</v>
      </c>
      <c r="Y31" s="150">
        <v>65</v>
      </c>
      <c r="Z31" s="151"/>
      <c r="AA31" s="151"/>
      <c r="AB31" s="151"/>
      <c r="AC31" s="151">
        <v>105</v>
      </c>
      <c r="AD31" s="150">
        <v>105</v>
      </c>
      <c r="AE31" s="151"/>
      <c r="AF31" s="151"/>
      <c r="AG31" s="151"/>
      <c r="AH31" s="151">
        <v>145</v>
      </c>
      <c r="AI31" s="150">
        <v>145</v>
      </c>
      <c r="AJ31" s="149"/>
    </row>
    <row r="32" spans="1:36" ht="17.25" customHeight="1">
      <c r="A32" s="385"/>
      <c r="B32" s="386"/>
      <c r="C32" s="386"/>
      <c r="D32" s="386"/>
      <c r="E32" s="386"/>
      <c r="F32" s="386"/>
      <c r="G32" s="386"/>
      <c r="H32" s="386"/>
      <c r="I32" s="386"/>
      <c r="J32" s="386"/>
      <c r="K32" s="386"/>
      <c r="L32" s="386"/>
      <c r="M32" s="386"/>
      <c r="N32" s="386"/>
      <c r="O32" s="386"/>
      <c r="P32" s="387"/>
      <c r="Q32" s="395"/>
      <c r="R32" s="152"/>
      <c r="S32" s="151">
        <v>26</v>
      </c>
      <c r="T32" s="150">
        <v>26</v>
      </c>
      <c r="U32" s="151"/>
      <c r="V32" s="151"/>
      <c r="W32" s="151"/>
      <c r="X32" s="151">
        <v>66</v>
      </c>
      <c r="Y32" s="150">
        <v>66</v>
      </c>
      <c r="Z32" s="151"/>
      <c r="AA32" s="151"/>
      <c r="AB32" s="151"/>
      <c r="AC32" s="151">
        <v>106</v>
      </c>
      <c r="AD32" s="150">
        <v>106</v>
      </c>
      <c r="AE32" s="151"/>
      <c r="AF32" s="151"/>
      <c r="AG32" s="151"/>
      <c r="AH32" s="151">
        <v>146</v>
      </c>
      <c r="AI32" s="150">
        <v>146</v>
      </c>
      <c r="AJ32" s="149"/>
    </row>
    <row r="33" spans="1:36" ht="17.25" customHeight="1">
      <c r="A33" s="388"/>
      <c r="B33" s="389"/>
      <c r="C33" s="389"/>
      <c r="D33" s="389"/>
      <c r="E33" s="389"/>
      <c r="F33" s="389"/>
      <c r="G33" s="389"/>
      <c r="H33" s="389"/>
      <c r="I33" s="389"/>
      <c r="J33" s="389"/>
      <c r="K33" s="389"/>
      <c r="L33" s="389"/>
      <c r="M33" s="389"/>
      <c r="N33" s="389"/>
      <c r="O33" s="389"/>
      <c r="P33" s="390"/>
      <c r="Q33" s="395"/>
      <c r="R33" s="152"/>
      <c r="S33" s="151">
        <v>27</v>
      </c>
      <c r="T33" s="150">
        <v>27</v>
      </c>
      <c r="U33" s="151"/>
      <c r="V33" s="151"/>
      <c r="W33" s="151"/>
      <c r="X33" s="151">
        <v>67</v>
      </c>
      <c r="Y33" s="150">
        <v>67</v>
      </c>
      <c r="Z33" s="151"/>
      <c r="AA33" s="151"/>
      <c r="AB33" s="151"/>
      <c r="AC33" s="151">
        <v>107</v>
      </c>
      <c r="AD33" s="150">
        <v>107</v>
      </c>
      <c r="AE33" s="151"/>
      <c r="AF33" s="151"/>
      <c r="AG33" s="151"/>
      <c r="AH33" s="151">
        <v>147</v>
      </c>
      <c r="AI33" s="150">
        <v>147</v>
      </c>
      <c r="AJ33" s="149"/>
    </row>
    <row r="34" spans="1:36" ht="17.25" customHeight="1">
      <c r="A34" s="388"/>
      <c r="B34" s="389"/>
      <c r="C34" s="389"/>
      <c r="D34" s="389"/>
      <c r="E34" s="389"/>
      <c r="F34" s="389"/>
      <c r="G34" s="389"/>
      <c r="H34" s="389"/>
      <c r="I34" s="389"/>
      <c r="J34" s="389"/>
      <c r="K34" s="389"/>
      <c r="L34" s="389"/>
      <c r="M34" s="389"/>
      <c r="N34" s="389"/>
      <c r="O34" s="389"/>
      <c r="P34" s="390"/>
      <c r="Q34" s="395"/>
      <c r="R34" s="152"/>
      <c r="S34" s="151">
        <v>28</v>
      </c>
      <c r="T34" s="150">
        <v>28</v>
      </c>
      <c r="U34" s="151"/>
      <c r="V34" s="151"/>
      <c r="W34" s="151"/>
      <c r="X34" s="151">
        <v>68</v>
      </c>
      <c r="Y34" s="150">
        <v>68</v>
      </c>
      <c r="Z34" s="151"/>
      <c r="AA34" s="151"/>
      <c r="AB34" s="151"/>
      <c r="AC34" s="151">
        <v>108</v>
      </c>
      <c r="AD34" s="150">
        <v>108</v>
      </c>
      <c r="AE34" s="151"/>
      <c r="AF34" s="151"/>
      <c r="AG34" s="151"/>
      <c r="AH34" s="151">
        <v>148</v>
      </c>
      <c r="AI34" s="150">
        <v>148</v>
      </c>
      <c r="AJ34" s="149"/>
    </row>
    <row r="35" spans="1:36" ht="17.25" customHeight="1">
      <c r="A35" s="388"/>
      <c r="B35" s="389"/>
      <c r="C35" s="389"/>
      <c r="D35" s="389"/>
      <c r="E35" s="389"/>
      <c r="F35" s="389"/>
      <c r="G35" s="389"/>
      <c r="H35" s="389"/>
      <c r="I35" s="389"/>
      <c r="J35" s="389"/>
      <c r="K35" s="389"/>
      <c r="L35" s="389"/>
      <c r="M35" s="389"/>
      <c r="N35" s="389"/>
      <c r="O35" s="389"/>
      <c r="P35" s="390"/>
      <c r="Q35" s="395"/>
      <c r="R35" s="152"/>
      <c r="S35" s="151">
        <v>29</v>
      </c>
      <c r="T35" s="150">
        <v>29</v>
      </c>
      <c r="U35" s="151"/>
      <c r="V35" s="151"/>
      <c r="W35" s="151"/>
      <c r="X35" s="151">
        <v>69</v>
      </c>
      <c r="Y35" s="150">
        <v>69</v>
      </c>
      <c r="Z35" s="151"/>
      <c r="AA35" s="151"/>
      <c r="AB35" s="151"/>
      <c r="AC35" s="151">
        <v>109</v>
      </c>
      <c r="AD35" s="150">
        <v>109</v>
      </c>
      <c r="AE35" s="151"/>
      <c r="AF35" s="151"/>
      <c r="AG35" s="151"/>
      <c r="AH35" s="151">
        <v>149</v>
      </c>
      <c r="AI35" s="150">
        <v>149</v>
      </c>
      <c r="AJ35" s="149"/>
    </row>
    <row r="36" spans="1:36" ht="17.25" customHeight="1">
      <c r="A36" s="388"/>
      <c r="B36" s="389"/>
      <c r="C36" s="389"/>
      <c r="D36" s="389"/>
      <c r="E36" s="389"/>
      <c r="F36" s="389"/>
      <c r="G36" s="389"/>
      <c r="H36" s="389"/>
      <c r="I36" s="389"/>
      <c r="J36" s="389"/>
      <c r="K36" s="389"/>
      <c r="L36" s="389"/>
      <c r="M36" s="389"/>
      <c r="N36" s="389"/>
      <c r="O36" s="389"/>
      <c r="P36" s="390"/>
      <c r="Q36" s="395"/>
      <c r="R36" s="152"/>
      <c r="S36" s="151">
        <v>30</v>
      </c>
      <c r="T36" s="150">
        <v>30</v>
      </c>
      <c r="U36" s="151"/>
      <c r="V36" s="151"/>
      <c r="W36" s="151"/>
      <c r="X36" s="151">
        <v>70</v>
      </c>
      <c r="Y36" s="150">
        <v>70</v>
      </c>
      <c r="Z36" s="151"/>
      <c r="AA36" s="151"/>
      <c r="AB36" s="151"/>
      <c r="AC36" s="151">
        <v>110</v>
      </c>
      <c r="AD36" s="150">
        <v>110</v>
      </c>
      <c r="AE36" s="151"/>
      <c r="AF36" s="151"/>
      <c r="AG36" s="151"/>
      <c r="AH36" s="151">
        <v>150</v>
      </c>
      <c r="AI36" s="150">
        <v>150</v>
      </c>
      <c r="AJ36" s="149"/>
    </row>
    <row r="37" spans="1:36" ht="17.25" customHeight="1" thickBot="1">
      <c r="A37" s="391"/>
      <c r="B37" s="392"/>
      <c r="C37" s="392"/>
      <c r="D37" s="392"/>
      <c r="E37" s="392"/>
      <c r="F37" s="392"/>
      <c r="G37" s="392"/>
      <c r="H37" s="392"/>
      <c r="I37" s="392"/>
      <c r="J37" s="392"/>
      <c r="K37" s="392"/>
      <c r="L37" s="392"/>
      <c r="M37" s="392"/>
      <c r="N37" s="392"/>
      <c r="O37" s="392"/>
      <c r="P37" s="393"/>
      <c r="Q37" s="395"/>
      <c r="R37" s="152"/>
      <c r="S37" s="151">
        <v>31</v>
      </c>
      <c r="T37" s="150">
        <v>31</v>
      </c>
      <c r="U37" s="151"/>
      <c r="V37" s="151"/>
      <c r="W37" s="151"/>
      <c r="X37" s="151">
        <v>71</v>
      </c>
      <c r="Y37" s="150">
        <v>71</v>
      </c>
      <c r="Z37" s="151"/>
      <c r="AA37" s="151"/>
      <c r="AB37" s="151"/>
      <c r="AC37" s="151">
        <v>111</v>
      </c>
      <c r="AD37" s="150">
        <v>111</v>
      </c>
      <c r="AE37" s="151"/>
      <c r="AF37" s="151"/>
      <c r="AG37" s="151"/>
      <c r="AH37" s="151">
        <v>151</v>
      </c>
      <c r="AI37" s="150">
        <v>151</v>
      </c>
      <c r="AJ37" s="149"/>
    </row>
    <row r="38" spans="1:36" ht="17.25" customHeight="1">
      <c r="A38" s="154" t="s">
        <v>347</v>
      </c>
      <c r="B38" s="400" t="s">
        <v>349</v>
      </c>
      <c r="C38" s="400"/>
      <c r="D38" s="400"/>
      <c r="E38" s="401" t="s">
        <v>348</v>
      </c>
      <c r="F38" s="401"/>
      <c r="G38" s="401"/>
      <c r="H38" s="401"/>
      <c r="I38" s="402"/>
      <c r="J38" s="153" t="s">
        <v>347</v>
      </c>
      <c r="K38" s="153" t="s">
        <v>346</v>
      </c>
      <c r="L38" s="403" t="s">
        <v>345</v>
      </c>
      <c r="M38" s="401"/>
      <c r="N38" s="401"/>
      <c r="O38" s="401"/>
      <c r="P38" s="404"/>
      <c r="Q38" s="395"/>
      <c r="R38" s="152"/>
      <c r="S38" s="151">
        <v>32</v>
      </c>
      <c r="T38" s="150">
        <v>32</v>
      </c>
      <c r="U38" s="151"/>
      <c r="V38" s="151"/>
      <c r="W38" s="151"/>
      <c r="X38" s="151">
        <v>72</v>
      </c>
      <c r="Y38" s="150">
        <v>72</v>
      </c>
      <c r="Z38" s="151"/>
      <c r="AA38" s="151"/>
      <c r="AB38" s="151"/>
      <c r="AC38" s="151">
        <v>112</v>
      </c>
      <c r="AD38" s="150">
        <v>112</v>
      </c>
      <c r="AE38" s="151"/>
      <c r="AF38" s="151"/>
      <c r="AG38" s="151"/>
      <c r="AH38" s="151">
        <v>152</v>
      </c>
      <c r="AI38" s="150">
        <v>152</v>
      </c>
      <c r="AJ38" s="149"/>
    </row>
    <row r="39" spans="1:36" ht="17.25" customHeight="1">
      <c r="A39" s="144">
        <v>1</v>
      </c>
      <c r="B39" s="143"/>
      <c r="C39" s="142"/>
      <c r="D39" s="140"/>
      <c r="E39" s="405"/>
      <c r="F39" s="395"/>
      <c r="G39" s="395"/>
      <c r="H39" s="395"/>
      <c r="I39" s="395"/>
      <c r="J39" s="141"/>
      <c r="K39" s="141"/>
      <c r="L39" s="140"/>
      <c r="M39" s="139"/>
      <c r="N39" s="139"/>
      <c r="O39" s="139"/>
      <c r="P39" s="138"/>
      <c r="Q39" s="395"/>
      <c r="R39" s="152"/>
      <c r="S39" s="151">
        <v>33</v>
      </c>
      <c r="T39" s="150">
        <v>33</v>
      </c>
      <c r="U39" s="151"/>
      <c r="V39" s="151"/>
      <c r="W39" s="151"/>
      <c r="X39" s="151">
        <v>73</v>
      </c>
      <c r="Y39" s="150">
        <v>73</v>
      </c>
      <c r="Z39" s="151"/>
      <c r="AA39" s="151"/>
      <c r="AB39" s="151"/>
      <c r="AC39" s="151">
        <v>113</v>
      </c>
      <c r="AD39" s="150">
        <v>113</v>
      </c>
      <c r="AE39" s="151"/>
      <c r="AF39" s="151"/>
      <c r="AG39" s="151"/>
      <c r="AH39" s="151">
        <v>153</v>
      </c>
      <c r="AI39" s="150">
        <v>153</v>
      </c>
      <c r="AJ39" s="149"/>
    </row>
    <row r="40" spans="1:36" ht="17.25" customHeight="1">
      <c r="A40" s="144">
        <v>2</v>
      </c>
      <c r="B40" s="143"/>
      <c r="C40" s="142"/>
      <c r="D40" s="140"/>
      <c r="E40" s="405"/>
      <c r="F40" s="395"/>
      <c r="G40" s="395"/>
      <c r="H40" s="395"/>
      <c r="I40" s="395"/>
      <c r="J40" s="141"/>
      <c r="K40" s="141"/>
      <c r="L40" s="140"/>
      <c r="M40" s="139"/>
      <c r="N40" s="139"/>
      <c r="O40" s="139"/>
      <c r="P40" s="138"/>
      <c r="Q40" s="395"/>
      <c r="R40" s="152"/>
      <c r="S40" s="151">
        <v>34</v>
      </c>
      <c r="T40" s="150">
        <v>34</v>
      </c>
      <c r="U40" s="151"/>
      <c r="V40" s="151"/>
      <c r="W40" s="151"/>
      <c r="X40" s="151">
        <v>74</v>
      </c>
      <c r="Y40" s="150">
        <v>74</v>
      </c>
      <c r="Z40" s="151"/>
      <c r="AA40" s="151"/>
      <c r="AB40" s="151"/>
      <c r="AC40" s="151">
        <v>114</v>
      </c>
      <c r="AD40" s="150">
        <v>114</v>
      </c>
      <c r="AE40" s="151"/>
      <c r="AF40" s="151"/>
      <c r="AG40" s="151"/>
      <c r="AH40" s="151">
        <v>154</v>
      </c>
      <c r="AI40" s="150">
        <v>154</v>
      </c>
      <c r="AJ40" s="149"/>
    </row>
    <row r="41" spans="1:36" ht="17.25" customHeight="1">
      <c r="A41" s="144">
        <v>3</v>
      </c>
      <c r="B41" s="143"/>
      <c r="C41" s="142"/>
      <c r="D41" s="140"/>
      <c r="E41" s="405"/>
      <c r="F41" s="395"/>
      <c r="G41" s="395"/>
      <c r="H41" s="395"/>
      <c r="I41" s="395"/>
      <c r="J41" s="141"/>
      <c r="K41" s="141"/>
      <c r="L41" s="140"/>
      <c r="M41" s="139"/>
      <c r="N41" s="139"/>
      <c r="O41" s="139"/>
      <c r="P41" s="138"/>
      <c r="Q41" s="395"/>
      <c r="R41" s="152"/>
      <c r="S41" s="151">
        <v>35</v>
      </c>
      <c r="T41" s="150">
        <v>35</v>
      </c>
      <c r="U41" s="151"/>
      <c r="V41" s="151"/>
      <c r="W41" s="151"/>
      <c r="X41" s="151">
        <v>75</v>
      </c>
      <c r="Y41" s="150">
        <v>75</v>
      </c>
      <c r="Z41" s="151"/>
      <c r="AA41" s="151"/>
      <c r="AB41" s="151"/>
      <c r="AC41" s="151">
        <v>115</v>
      </c>
      <c r="AD41" s="150">
        <v>115</v>
      </c>
      <c r="AE41" s="151"/>
      <c r="AF41" s="151"/>
      <c r="AG41" s="151"/>
      <c r="AH41" s="151">
        <v>155</v>
      </c>
      <c r="AI41" s="150">
        <v>155</v>
      </c>
      <c r="AJ41" s="149"/>
    </row>
    <row r="42" spans="1:36" ht="17.25" customHeight="1">
      <c r="A42" s="144">
        <v>4</v>
      </c>
      <c r="B42" s="143"/>
      <c r="C42" s="142"/>
      <c r="D42" s="140"/>
      <c r="E42" s="405"/>
      <c r="F42" s="395"/>
      <c r="G42" s="395"/>
      <c r="H42" s="395"/>
      <c r="I42" s="395"/>
      <c r="J42" s="141"/>
      <c r="K42" s="141"/>
      <c r="L42" s="140"/>
      <c r="M42" s="139"/>
      <c r="N42" s="139"/>
      <c r="O42" s="139"/>
      <c r="P42" s="138"/>
      <c r="Q42" s="395"/>
      <c r="R42" s="152"/>
      <c r="S42" s="151">
        <v>36</v>
      </c>
      <c r="T42" s="150">
        <v>36</v>
      </c>
      <c r="U42" s="151"/>
      <c r="V42" s="151"/>
      <c r="W42" s="151"/>
      <c r="X42" s="151">
        <v>76</v>
      </c>
      <c r="Y42" s="150">
        <v>76</v>
      </c>
      <c r="Z42" s="151"/>
      <c r="AA42" s="151"/>
      <c r="AB42" s="151"/>
      <c r="AC42" s="151">
        <v>116</v>
      </c>
      <c r="AD42" s="150">
        <v>116</v>
      </c>
      <c r="AE42" s="151"/>
      <c r="AF42" s="151"/>
      <c r="AG42" s="151"/>
      <c r="AH42" s="151">
        <v>156</v>
      </c>
      <c r="AI42" s="150">
        <v>156</v>
      </c>
      <c r="AJ42" s="149"/>
    </row>
    <row r="43" spans="1:36" ht="17.25" customHeight="1">
      <c r="A43" s="144">
        <v>5</v>
      </c>
      <c r="B43" s="143"/>
      <c r="C43" s="142"/>
      <c r="D43" s="140"/>
      <c r="E43" s="405"/>
      <c r="F43" s="395"/>
      <c r="G43" s="395"/>
      <c r="H43" s="395"/>
      <c r="I43" s="395"/>
      <c r="J43" s="141"/>
      <c r="K43" s="141"/>
      <c r="L43" s="140"/>
      <c r="M43" s="139"/>
      <c r="N43" s="139"/>
      <c r="O43" s="139"/>
      <c r="P43" s="138"/>
      <c r="Q43" s="395"/>
      <c r="R43" s="152"/>
      <c r="S43" s="151">
        <v>37</v>
      </c>
      <c r="T43" s="150">
        <v>37</v>
      </c>
      <c r="U43" s="151"/>
      <c r="V43" s="151"/>
      <c r="W43" s="151"/>
      <c r="X43" s="151">
        <v>77</v>
      </c>
      <c r="Y43" s="150">
        <v>77</v>
      </c>
      <c r="Z43" s="151"/>
      <c r="AA43" s="151"/>
      <c r="AB43" s="151"/>
      <c r="AC43" s="151">
        <v>117</v>
      </c>
      <c r="AD43" s="150">
        <v>117</v>
      </c>
      <c r="AE43" s="151"/>
      <c r="AF43" s="151"/>
      <c r="AG43" s="151"/>
      <c r="AH43" s="151">
        <v>157</v>
      </c>
      <c r="AI43" s="150">
        <v>157</v>
      </c>
      <c r="AJ43" s="149"/>
    </row>
    <row r="44" spans="1:36" ht="17.25" customHeight="1">
      <c r="A44" s="144">
        <v>6</v>
      </c>
      <c r="B44" s="143"/>
      <c r="C44" s="142"/>
      <c r="D44" s="140"/>
      <c r="E44" s="405"/>
      <c r="F44" s="395"/>
      <c r="G44" s="395"/>
      <c r="H44" s="395"/>
      <c r="I44" s="395"/>
      <c r="J44" s="141"/>
      <c r="K44" s="141"/>
      <c r="L44" s="140"/>
      <c r="M44" s="139"/>
      <c r="N44" s="139"/>
      <c r="O44" s="139"/>
      <c r="P44" s="138"/>
      <c r="Q44" s="395"/>
      <c r="R44" s="152"/>
      <c r="S44" s="151">
        <v>38</v>
      </c>
      <c r="T44" s="150">
        <v>38</v>
      </c>
      <c r="U44" s="151"/>
      <c r="V44" s="151"/>
      <c r="W44" s="151"/>
      <c r="X44" s="151">
        <v>78</v>
      </c>
      <c r="Y44" s="150">
        <v>78</v>
      </c>
      <c r="Z44" s="151"/>
      <c r="AA44" s="151"/>
      <c r="AB44" s="151"/>
      <c r="AC44" s="151">
        <v>118</v>
      </c>
      <c r="AD44" s="150">
        <v>118</v>
      </c>
      <c r="AE44" s="151"/>
      <c r="AF44" s="151"/>
      <c r="AG44" s="151"/>
      <c r="AH44" s="151">
        <v>158</v>
      </c>
      <c r="AI44" s="150">
        <v>158</v>
      </c>
      <c r="AJ44" s="149"/>
    </row>
    <row r="45" spans="1:36" ht="17.25" customHeight="1">
      <c r="A45" s="144">
        <v>7</v>
      </c>
      <c r="B45" s="143"/>
      <c r="C45" s="142"/>
      <c r="D45" s="140"/>
      <c r="E45" s="405"/>
      <c r="F45" s="395"/>
      <c r="G45" s="395"/>
      <c r="H45" s="395"/>
      <c r="I45" s="395"/>
      <c r="J45" s="141"/>
      <c r="K45" s="141"/>
      <c r="L45" s="140"/>
      <c r="M45" s="139"/>
      <c r="N45" s="139"/>
      <c r="O45" s="139"/>
      <c r="P45" s="138"/>
      <c r="Q45" s="395"/>
      <c r="R45" s="152"/>
      <c r="S45" s="151">
        <v>39</v>
      </c>
      <c r="T45" s="150">
        <v>39</v>
      </c>
      <c r="U45" s="151"/>
      <c r="V45" s="151"/>
      <c r="W45" s="151"/>
      <c r="X45" s="151">
        <v>79</v>
      </c>
      <c r="Y45" s="150">
        <v>79</v>
      </c>
      <c r="Z45" s="151"/>
      <c r="AA45" s="151"/>
      <c r="AB45" s="151"/>
      <c r="AC45" s="151">
        <v>119</v>
      </c>
      <c r="AD45" s="150">
        <v>119</v>
      </c>
      <c r="AE45" s="151"/>
      <c r="AF45" s="151"/>
      <c r="AG45" s="151"/>
      <c r="AH45" s="151">
        <v>159</v>
      </c>
      <c r="AI45" s="150">
        <v>159</v>
      </c>
      <c r="AJ45" s="149"/>
    </row>
    <row r="46" spans="1:36" ht="17.25" customHeight="1" thickBot="1">
      <c r="A46" s="144">
        <v>8</v>
      </c>
      <c r="B46" s="143"/>
      <c r="C46" s="142"/>
      <c r="D46" s="140"/>
      <c r="E46" s="405"/>
      <c r="F46" s="395"/>
      <c r="G46" s="395"/>
      <c r="H46" s="395"/>
      <c r="I46" s="395"/>
      <c r="J46" s="141"/>
      <c r="K46" s="141"/>
      <c r="L46" s="140"/>
      <c r="M46" s="139"/>
      <c r="N46" s="139"/>
      <c r="O46" s="139"/>
      <c r="P46" s="138"/>
      <c r="Q46" s="395"/>
      <c r="R46" s="148"/>
      <c r="S46" s="147">
        <v>40</v>
      </c>
      <c r="T46" s="146">
        <v>40</v>
      </c>
      <c r="U46" s="147"/>
      <c r="V46" s="147"/>
      <c r="W46" s="147"/>
      <c r="X46" s="147">
        <v>80</v>
      </c>
      <c r="Y46" s="146">
        <v>80</v>
      </c>
      <c r="Z46" s="147"/>
      <c r="AA46" s="147"/>
      <c r="AB46" s="147"/>
      <c r="AC46" s="147">
        <v>120</v>
      </c>
      <c r="AD46" s="146">
        <v>120</v>
      </c>
      <c r="AE46" s="147"/>
      <c r="AF46" s="147"/>
      <c r="AG46" s="147"/>
      <c r="AH46" s="147">
        <v>160</v>
      </c>
      <c r="AI46" s="146">
        <v>160</v>
      </c>
      <c r="AJ46" s="145"/>
    </row>
    <row r="47" spans="1:36" ht="17.25" customHeight="1">
      <c r="A47" s="144">
        <v>9</v>
      </c>
      <c r="B47" s="143"/>
      <c r="C47" s="142"/>
      <c r="D47" s="140"/>
      <c r="E47" s="405"/>
      <c r="F47" s="395"/>
      <c r="G47" s="395"/>
      <c r="H47" s="395"/>
      <c r="I47" s="395"/>
      <c r="J47" s="141"/>
      <c r="K47" s="141"/>
      <c r="L47" s="140"/>
      <c r="M47" s="139"/>
      <c r="N47" s="139"/>
      <c r="O47" s="139"/>
      <c r="P47" s="138"/>
      <c r="Q47" s="395"/>
      <c r="R47" s="385"/>
      <c r="S47" s="386"/>
      <c r="T47" s="386"/>
      <c r="U47" s="386"/>
      <c r="V47" s="386"/>
      <c r="W47" s="386"/>
      <c r="X47" s="386"/>
      <c r="Y47" s="386"/>
      <c r="Z47" s="386"/>
      <c r="AA47" s="386"/>
      <c r="AB47" s="386"/>
      <c r="AC47" s="386"/>
      <c r="AD47" s="386"/>
      <c r="AE47" s="386"/>
      <c r="AF47" s="386"/>
      <c r="AG47" s="386"/>
      <c r="AH47" s="386"/>
      <c r="AI47" s="386"/>
      <c r="AJ47" s="387"/>
    </row>
    <row r="48" spans="1:36" ht="17.25" customHeight="1">
      <c r="A48" s="144">
        <v>10</v>
      </c>
      <c r="B48" s="143"/>
      <c r="C48" s="142"/>
      <c r="D48" s="140"/>
      <c r="E48" s="405"/>
      <c r="F48" s="395"/>
      <c r="G48" s="395"/>
      <c r="H48" s="395"/>
      <c r="I48" s="395"/>
      <c r="J48" s="141"/>
      <c r="K48" s="141"/>
      <c r="L48" s="140"/>
      <c r="M48" s="139"/>
      <c r="N48" s="139"/>
      <c r="O48" s="139"/>
      <c r="P48" s="138"/>
      <c r="Q48" s="395"/>
      <c r="R48" s="388"/>
      <c r="S48" s="389"/>
      <c r="T48" s="389"/>
      <c r="U48" s="389"/>
      <c r="V48" s="389"/>
      <c r="W48" s="389"/>
      <c r="X48" s="389"/>
      <c r="Y48" s="389"/>
      <c r="Z48" s="389"/>
      <c r="AA48" s="389"/>
      <c r="AB48" s="389"/>
      <c r="AC48" s="389"/>
      <c r="AD48" s="389"/>
      <c r="AE48" s="389"/>
      <c r="AF48" s="389"/>
      <c r="AG48" s="389"/>
      <c r="AH48" s="389"/>
      <c r="AI48" s="389"/>
      <c r="AJ48" s="390"/>
    </row>
    <row r="49" spans="1:36" ht="17.25" customHeight="1">
      <c r="A49" s="144">
        <v>11</v>
      </c>
      <c r="B49" s="143"/>
      <c r="C49" s="142"/>
      <c r="D49" s="140"/>
      <c r="E49" s="405"/>
      <c r="F49" s="395"/>
      <c r="G49" s="395"/>
      <c r="H49" s="395"/>
      <c r="I49" s="395"/>
      <c r="J49" s="141"/>
      <c r="K49" s="141"/>
      <c r="L49" s="140"/>
      <c r="M49" s="139"/>
      <c r="N49" s="139"/>
      <c r="O49" s="139"/>
      <c r="P49" s="138"/>
      <c r="Q49" s="395"/>
      <c r="R49" s="388"/>
      <c r="S49" s="389"/>
      <c r="T49" s="389"/>
      <c r="U49" s="389"/>
      <c r="V49" s="389"/>
      <c r="W49" s="389"/>
      <c r="X49" s="389"/>
      <c r="Y49" s="389"/>
      <c r="Z49" s="389"/>
      <c r="AA49" s="389"/>
      <c r="AB49" s="389"/>
      <c r="AC49" s="389"/>
      <c r="AD49" s="389"/>
      <c r="AE49" s="389"/>
      <c r="AF49" s="389"/>
      <c r="AG49" s="389"/>
      <c r="AH49" s="389"/>
      <c r="AI49" s="389"/>
      <c r="AJ49" s="390"/>
    </row>
    <row r="50" spans="1:36" ht="17.25" customHeight="1">
      <c r="A50" s="144">
        <v>12</v>
      </c>
      <c r="B50" s="143"/>
      <c r="C50" s="142"/>
      <c r="D50" s="140"/>
      <c r="E50" s="405"/>
      <c r="F50" s="395"/>
      <c r="G50" s="395"/>
      <c r="H50" s="395"/>
      <c r="I50" s="395"/>
      <c r="J50" s="141"/>
      <c r="K50" s="141"/>
      <c r="L50" s="140"/>
      <c r="M50" s="139"/>
      <c r="N50" s="139"/>
      <c r="O50" s="139"/>
      <c r="P50" s="138"/>
      <c r="Q50" s="395"/>
      <c r="R50" s="388"/>
      <c r="S50" s="389"/>
      <c r="T50" s="389"/>
      <c r="U50" s="389"/>
      <c r="V50" s="389"/>
      <c r="W50" s="389"/>
      <c r="X50" s="389"/>
      <c r="Y50" s="389"/>
      <c r="Z50" s="389"/>
      <c r="AA50" s="389"/>
      <c r="AB50" s="389"/>
      <c r="AC50" s="389"/>
      <c r="AD50" s="389"/>
      <c r="AE50" s="389"/>
      <c r="AF50" s="389"/>
      <c r="AG50" s="389"/>
      <c r="AH50" s="389"/>
      <c r="AI50" s="389"/>
      <c r="AJ50" s="390"/>
    </row>
    <row r="51" spans="1:36" ht="17.25" customHeight="1">
      <c r="A51" s="144">
        <v>13</v>
      </c>
      <c r="B51" s="143"/>
      <c r="C51" s="142"/>
      <c r="D51" s="140"/>
      <c r="E51" s="405"/>
      <c r="F51" s="395"/>
      <c r="G51" s="395"/>
      <c r="H51" s="395"/>
      <c r="I51" s="395"/>
      <c r="J51" s="141"/>
      <c r="K51" s="141"/>
      <c r="L51" s="140"/>
      <c r="M51" s="139"/>
      <c r="N51" s="139"/>
      <c r="O51" s="139"/>
      <c r="P51" s="138"/>
      <c r="Q51" s="395"/>
      <c r="R51" s="388"/>
      <c r="S51" s="389"/>
      <c r="T51" s="389"/>
      <c r="U51" s="389"/>
      <c r="V51" s="389"/>
      <c r="W51" s="389"/>
      <c r="X51" s="389"/>
      <c r="Y51" s="389"/>
      <c r="Z51" s="389"/>
      <c r="AA51" s="389"/>
      <c r="AB51" s="389"/>
      <c r="AC51" s="389"/>
      <c r="AD51" s="389"/>
      <c r="AE51" s="389"/>
      <c r="AF51" s="389"/>
      <c r="AG51" s="389"/>
      <c r="AH51" s="389"/>
      <c r="AI51" s="389"/>
      <c r="AJ51" s="390"/>
    </row>
    <row r="52" spans="1:36" ht="17.25" customHeight="1">
      <c r="A52" s="144">
        <v>14</v>
      </c>
      <c r="B52" s="143"/>
      <c r="C52" s="142"/>
      <c r="D52" s="140"/>
      <c r="E52" s="405"/>
      <c r="F52" s="395"/>
      <c r="G52" s="395"/>
      <c r="H52" s="395"/>
      <c r="I52" s="395"/>
      <c r="J52" s="141"/>
      <c r="K52" s="141"/>
      <c r="L52" s="140"/>
      <c r="M52" s="139"/>
      <c r="N52" s="139"/>
      <c r="O52" s="139"/>
      <c r="P52" s="138"/>
      <c r="Q52" s="395"/>
      <c r="R52" s="388"/>
      <c r="S52" s="389"/>
      <c r="T52" s="389"/>
      <c r="U52" s="389"/>
      <c r="V52" s="389"/>
      <c r="W52" s="389"/>
      <c r="X52" s="389"/>
      <c r="Y52" s="389"/>
      <c r="Z52" s="389"/>
      <c r="AA52" s="389"/>
      <c r="AB52" s="389"/>
      <c r="AC52" s="389"/>
      <c r="AD52" s="389"/>
      <c r="AE52" s="389"/>
      <c r="AF52" s="389"/>
      <c r="AG52" s="389"/>
      <c r="AH52" s="389"/>
      <c r="AI52" s="389"/>
      <c r="AJ52" s="390"/>
    </row>
    <row r="53" spans="1:36" ht="17.25" customHeight="1">
      <c r="A53" s="144">
        <v>15</v>
      </c>
      <c r="B53" s="143"/>
      <c r="C53" s="142"/>
      <c r="D53" s="140"/>
      <c r="E53" s="405"/>
      <c r="F53" s="395"/>
      <c r="G53" s="395"/>
      <c r="H53" s="395"/>
      <c r="I53" s="395"/>
      <c r="J53" s="141"/>
      <c r="K53" s="141"/>
      <c r="L53" s="140"/>
      <c r="M53" s="139"/>
      <c r="N53" s="139"/>
      <c r="O53" s="139"/>
      <c r="P53" s="138"/>
      <c r="Q53" s="395"/>
      <c r="R53" s="388"/>
      <c r="S53" s="389"/>
      <c r="T53" s="389"/>
      <c r="U53" s="389"/>
      <c r="V53" s="389"/>
      <c r="W53" s="389"/>
      <c r="X53" s="389"/>
      <c r="Y53" s="389"/>
      <c r="Z53" s="389"/>
      <c r="AA53" s="389"/>
      <c r="AB53" s="389"/>
      <c r="AC53" s="389"/>
      <c r="AD53" s="389"/>
      <c r="AE53" s="389"/>
      <c r="AF53" s="389"/>
      <c r="AG53" s="389"/>
      <c r="AH53" s="389"/>
      <c r="AI53" s="389"/>
      <c r="AJ53" s="390"/>
    </row>
    <row r="54" spans="1:36" ht="17.25" customHeight="1">
      <c r="A54" s="144">
        <v>16</v>
      </c>
      <c r="B54" s="143"/>
      <c r="C54" s="142"/>
      <c r="D54" s="140"/>
      <c r="E54" s="405"/>
      <c r="F54" s="395"/>
      <c r="G54" s="395"/>
      <c r="H54" s="395"/>
      <c r="I54" s="395"/>
      <c r="J54" s="141"/>
      <c r="K54" s="141"/>
      <c r="L54" s="140"/>
      <c r="M54" s="139"/>
      <c r="N54" s="139"/>
      <c r="O54" s="139"/>
      <c r="P54" s="138"/>
      <c r="Q54" s="395"/>
      <c r="R54" s="388"/>
      <c r="S54" s="389"/>
      <c r="T54" s="389"/>
      <c r="U54" s="389"/>
      <c r="V54" s="389"/>
      <c r="W54" s="389"/>
      <c r="X54" s="389"/>
      <c r="Y54" s="389"/>
      <c r="Z54" s="389"/>
      <c r="AA54" s="389"/>
      <c r="AB54" s="389"/>
      <c r="AC54" s="389"/>
      <c r="AD54" s="389"/>
      <c r="AE54" s="389"/>
      <c r="AF54" s="389"/>
      <c r="AG54" s="389"/>
      <c r="AH54" s="389"/>
      <c r="AI54" s="389"/>
      <c r="AJ54" s="390"/>
    </row>
    <row r="55" spans="1:36" ht="17.25" customHeight="1">
      <c r="A55" s="144">
        <v>17</v>
      </c>
      <c r="B55" s="143"/>
      <c r="C55" s="142"/>
      <c r="D55" s="140"/>
      <c r="E55" s="405"/>
      <c r="F55" s="395"/>
      <c r="G55" s="395"/>
      <c r="H55" s="395"/>
      <c r="I55" s="395"/>
      <c r="J55" s="141"/>
      <c r="K55" s="141"/>
      <c r="L55" s="140"/>
      <c r="M55" s="139"/>
      <c r="N55" s="139"/>
      <c r="O55" s="139"/>
      <c r="P55" s="138"/>
      <c r="Q55" s="395"/>
      <c r="R55" s="388"/>
      <c r="S55" s="389"/>
      <c r="T55" s="389"/>
      <c r="U55" s="389"/>
      <c r="V55" s="389"/>
      <c r="W55" s="389"/>
      <c r="X55" s="389"/>
      <c r="Y55" s="389"/>
      <c r="Z55" s="389"/>
      <c r="AA55" s="389"/>
      <c r="AB55" s="389"/>
      <c r="AC55" s="389"/>
      <c r="AD55" s="389"/>
      <c r="AE55" s="389"/>
      <c r="AF55" s="389"/>
      <c r="AG55" s="389"/>
      <c r="AH55" s="389"/>
      <c r="AI55" s="389"/>
      <c r="AJ55" s="390"/>
    </row>
    <row r="56" spans="1:36" ht="17.25" customHeight="1" thickBot="1">
      <c r="A56" s="137">
        <v>18</v>
      </c>
      <c r="B56" s="125"/>
      <c r="C56" s="136"/>
      <c r="D56" s="134"/>
      <c r="E56" s="406"/>
      <c r="F56" s="407"/>
      <c r="G56" s="407"/>
      <c r="H56" s="407"/>
      <c r="I56" s="407"/>
      <c r="J56" s="135"/>
      <c r="K56" s="135"/>
      <c r="L56" s="134"/>
      <c r="M56" s="133"/>
      <c r="N56" s="133"/>
      <c r="O56" s="133"/>
      <c r="P56" s="132"/>
      <c r="Q56" s="395"/>
      <c r="R56" s="388"/>
      <c r="S56" s="389"/>
      <c r="T56" s="389"/>
      <c r="U56" s="389"/>
      <c r="V56" s="389"/>
      <c r="W56" s="389"/>
      <c r="X56" s="389"/>
      <c r="Y56" s="389"/>
      <c r="Z56" s="389"/>
      <c r="AA56" s="389"/>
      <c r="AB56" s="389"/>
      <c r="AC56" s="389"/>
      <c r="AD56" s="389"/>
      <c r="AE56" s="389"/>
      <c r="AF56" s="389"/>
      <c r="AG56" s="389"/>
      <c r="AH56" s="389"/>
      <c r="AI56" s="389"/>
      <c r="AJ56" s="390"/>
    </row>
    <row r="57" spans="1:36" ht="17.25" customHeight="1">
      <c r="A57" s="408" t="s">
        <v>344</v>
      </c>
      <c r="B57" s="409"/>
      <c r="C57" s="409"/>
      <c r="D57" s="409"/>
      <c r="E57" s="409"/>
      <c r="F57" s="131"/>
      <c r="G57" s="130"/>
      <c r="H57" s="129"/>
      <c r="I57" s="386"/>
      <c r="J57" s="386"/>
      <c r="K57" s="386"/>
      <c r="L57" s="386"/>
      <c r="M57" s="410"/>
      <c r="N57" s="128"/>
      <c r="O57" s="127"/>
      <c r="P57" s="126"/>
      <c r="Q57" s="395"/>
      <c r="R57" s="388"/>
      <c r="S57" s="389"/>
      <c r="T57" s="389"/>
      <c r="U57" s="389"/>
      <c r="V57" s="389"/>
      <c r="W57" s="389"/>
      <c r="X57" s="389"/>
      <c r="Y57" s="389"/>
      <c r="Z57" s="389"/>
      <c r="AA57" s="389"/>
      <c r="AB57" s="389"/>
      <c r="AC57" s="389"/>
      <c r="AD57" s="389"/>
      <c r="AE57" s="389"/>
      <c r="AF57" s="389"/>
      <c r="AG57" s="389"/>
      <c r="AH57" s="389"/>
      <c r="AI57" s="389"/>
      <c r="AJ57" s="390"/>
    </row>
    <row r="58" spans="1:36" ht="17.25" customHeight="1" thickBot="1">
      <c r="A58" s="411" t="s">
        <v>343</v>
      </c>
      <c r="B58" s="412"/>
      <c r="C58" s="412"/>
      <c r="D58" s="412"/>
      <c r="E58" s="412"/>
      <c r="F58" s="125"/>
      <c r="G58" s="124"/>
      <c r="H58" s="123"/>
      <c r="I58" s="413"/>
      <c r="J58" s="413"/>
      <c r="K58" s="413"/>
      <c r="L58" s="413"/>
      <c r="M58" s="414"/>
      <c r="N58" s="122"/>
      <c r="O58" s="121"/>
      <c r="P58" s="120"/>
      <c r="Q58" s="395"/>
      <c r="R58" s="415"/>
      <c r="S58" s="413"/>
      <c r="T58" s="413"/>
      <c r="U58" s="413"/>
      <c r="V58" s="413"/>
      <c r="W58" s="413"/>
      <c r="X58" s="413"/>
      <c r="Y58" s="413"/>
      <c r="Z58" s="413"/>
      <c r="AA58" s="413"/>
      <c r="AB58" s="413"/>
      <c r="AC58" s="413"/>
      <c r="AD58" s="413"/>
      <c r="AE58" s="413"/>
      <c r="AF58" s="413"/>
      <c r="AG58" s="413"/>
      <c r="AH58" s="413"/>
      <c r="AI58" s="413"/>
      <c r="AJ58" s="416"/>
    </row>
    <row r="59" spans="1:36" ht="12" customHeight="1">
      <c r="A59" s="385"/>
      <c r="B59" s="386"/>
      <c r="C59" s="386"/>
      <c r="D59" s="386"/>
      <c r="E59" s="386"/>
      <c r="F59" s="386"/>
      <c r="G59" s="386"/>
      <c r="H59" s="386"/>
      <c r="I59" s="386"/>
      <c r="J59" s="386"/>
      <c r="K59" s="386"/>
      <c r="L59" s="386"/>
      <c r="M59" s="386"/>
      <c r="N59" s="386"/>
      <c r="O59" s="386"/>
      <c r="P59" s="387"/>
      <c r="Q59" s="395"/>
      <c r="R59" s="423" t="s">
        <v>320</v>
      </c>
      <c r="S59" s="424"/>
      <c r="T59" s="424"/>
      <c r="U59" s="424"/>
      <c r="V59" s="424"/>
      <c r="W59" s="424"/>
      <c r="X59" s="424"/>
      <c r="Y59" s="424"/>
      <c r="Z59" s="424"/>
      <c r="AA59" s="119"/>
      <c r="AB59" s="386" t="s">
        <v>342</v>
      </c>
      <c r="AC59" s="386"/>
      <c r="AD59" s="386"/>
      <c r="AE59" s="386" t="s">
        <v>341</v>
      </c>
      <c r="AF59" s="386"/>
      <c r="AG59" s="386"/>
      <c r="AH59" s="386"/>
      <c r="AI59" s="386"/>
      <c r="AJ59" s="387" t="s">
        <v>340</v>
      </c>
    </row>
    <row r="60" spans="1:36" ht="12" customHeight="1" thickBot="1">
      <c r="A60" s="388"/>
      <c r="B60" s="389"/>
      <c r="C60" s="389"/>
      <c r="D60" s="389"/>
      <c r="E60" s="389"/>
      <c r="F60" s="389"/>
      <c r="G60" s="389"/>
      <c r="H60" s="389"/>
      <c r="I60" s="389"/>
      <c r="J60" s="389"/>
      <c r="K60" s="389"/>
      <c r="L60" s="389"/>
      <c r="M60" s="389"/>
      <c r="N60" s="389"/>
      <c r="O60" s="389"/>
      <c r="P60" s="390"/>
      <c r="Q60" s="395"/>
      <c r="R60" s="425"/>
      <c r="S60" s="426"/>
      <c r="T60" s="426"/>
      <c r="U60" s="426"/>
      <c r="V60" s="426"/>
      <c r="W60" s="426"/>
      <c r="X60" s="426"/>
      <c r="Y60" s="426"/>
      <c r="Z60" s="426"/>
      <c r="AA60" s="118"/>
      <c r="AB60" s="413"/>
      <c r="AC60" s="413"/>
      <c r="AD60" s="413"/>
      <c r="AE60" s="413"/>
      <c r="AF60" s="413"/>
      <c r="AG60" s="413"/>
      <c r="AH60" s="413"/>
      <c r="AI60" s="413"/>
      <c r="AJ60" s="416"/>
    </row>
    <row r="61" spans="1:36" ht="12" customHeight="1">
      <c r="A61" s="388"/>
      <c r="B61" s="389"/>
      <c r="C61" s="389"/>
      <c r="D61" s="389"/>
      <c r="E61" s="389"/>
      <c r="F61" s="389"/>
      <c r="G61" s="389"/>
      <c r="H61" s="389"/>
      <c r="I61" s="389"/>
      <c r="J61" s="389"/>
      <c r="K61" s="389"/>
      <c r="L61" s="389"/>
      <c r="M61" s="389"/>
      <c r="N61" s="389"/>
      <c r="O61" s="389"/>
      <c r="P61" s="390"/>
      <c r="Q61" s="395"/>
      <c r="R61" s="417" t="s">
        <v>339</v>
      </c>
      <c r="S61" s="418"/>
      <c r="T61" s="418"/>
      <c r="U61" s="418"/>
      <c r="V61" s="418"/>
      <c r="W61" s="418"/>
      <c r="X61" s="418"/>
      <c r="Y61" s="418"/>
      <c r="Z61" s="418"/>
      <c r="AA61" s="418"/>
      <c r="AB61" s="418"/>
      <c r="AC61" s="418"/>
      <c r="AD61" s="418"/>
      <c r="AE61" s="418"/>
      <c r="AF61" s="418"/>
      <c r="AG61" s="418"/>
      <c r="AH61" s="418"/>
      <c r="AI61" s="418"/>
      <c r="AJ61" s="419"/>
    </row>
    <row r="62" spans="1:36" ht="12" customHeight="1" thickBot="1">
      <c r="A62" s="415"/>
      <c r="B62" s="413"/>
      <c r="C62" s="413"/>
      <c r="D62" s="413"/>
      <c r="E62" s="413"/>
      <c r="F62" s="413"/>
      <c r="G62" s="413"/>
      <c r="H62" s="413"/>
      <c r="I62" s="413"/>
      <c r="J62" s="413"/>
      <c r="K62" s="413"/>
      <c r="L62" s="413"/>
      <c r="M62" s="413"/>
      <c r="N62" s="413"/>
      <c r="O62" s="413"/>
      <c r="P62" s="416"/>
      <c r="Q62" s="395"/>
      <c r="R62" s="420"/>
      <c r="S62" s="421"/>
      <c r="T62" s="421"/>
      <c r="U62" s="421"/>
      <c r="V62" s="421"/>
      <c r="W62" s="421"/>
      <c r="X62" s="421"/>
      <c r="Y62" s="421"/>
      <c r="Z62" s="421"/>
      <c r="AA62" s="421"/>
      <c r="AB62" s="421"/>
      <c r="AC62" s="421"/>
      <c r="AD62" s="421"/>
      <c r="AE62" s="421"/>
      <c r="AF62" s="421"/>
      <c r="AG62" s="421"/>
      <c r="AH62" s="421"/>
      <c r="AI62" s="421"/>
      <c r="AJ62" s="422"/>
    </row>
    <row r="63" spans="1:36" ht="18" customHeight="1">
      <c r="A63" s="385"/>
      <c r="B63" s="386"/>
      <c r="C63" s="386"/>
      <c r="D63" s="386"/>
      <c r="E63" s="386"/>
      <c r="F63" s="386"/>
      <c r="G63" s="386"/>
      <c r="H63" s="386"/>
      <c r="I63" s="386"/>
      <c r="J63" s="386"/>
      <c r="K63" s="386"/>
      <c r="L63" s="386"/>
      <c r="M63" s="386"/>
      <c r="N63" s="386"/>
      <c r="O63" s="386"/>
      <c r="P63" s="387"/>
      <c r="Q63" s="395"/>
      <c r="R63" s="417" t="s">
        <v>338</v>
      </c>
      <c r="S63" s="418"/>
      <c r="T63" s="418"/>
      <c r="U63" s="418"/>
      <c r="V63" s="418"/>
      <c r="W63" s="418"/>
      <c r="X63" s="418"/>
      <c r="Y63" s="418"/>
      <c r="Z63" s="418"/>
      <c r="AA63" s="418"/>
      <c r="AB63" s="418"/>
      <c r="AC63" s="418"/>
      <c r="AD63" s="418"/>
      <c r="AE63" s="418"/>
      <c r="AF63" s="418"/>
      <c r="AG63" s="418"/>
      <c r="AH63" s="418"/>
      <c r="AI63" s="418"/>
      <c r="AJ63" s="419"/>
    </row>
    <row r="64" spans="1:36" ht="21.75" customHeight="1" thickBot="1">
      <c r="A64" s="415"/>
      <c r="B64" s="413"/>
      <c r="C64" s="413"/>
      <c r="D64" s="413"/>
      <c r="E64" s="413"/>
      <c r="F64" s="413"/>
      <c r="G64" s="413"/>
      <c r="H64" s="413"/>
      <c r="I64" s="413"/>
      <c r="J64" s="413"/>
      <c r="K64" s="413"/>
      <c r="L64" s="413"/>
      <c r="M64" s="413"/>
      <c r="N64" s="413"/>
      <c r="O64" s="413"/>
      <c r="P64" s="416"/>
      <c r="Q64" s="396"/>
      <c r="R64" s="420"/>
      <c r="S64" s="421"/>
      <c r="T64" s="421"/>
      <c r="U64" s="421"/>
      <c r="V64" s="421"/>
      <c r="W64" s="421"/>
      <c r="X64" s="421"/>
      <c r="Y64" s="421"/>
      <c r="Z64" s="421"/>
      <c r="AA64" s="421"/>
      <c r="AB64" s="421"/>
      <c r="AC64" s="421"/>
      <c r="AD64" s="421"/>
      <c r="AE64" s="421"/>
      <c r="AF64" s="421"/>
      <c r="AG64" s="421"/>
      <c r="AH64" s="421"/>
      <c r="AI64" s="421"/>
      <c r="AJ64" s="422"/>
    </row>
    <row r="65" ht="13.5">
      <c r="Q65" s="12"/>
    </row>
    <row r="66" ht="13.5">
      <c r="Q66" s="12"/>
    </row>
    <row r="67" ht="13.5">
      <c r="Q67" s="12"/>
    </row>
    <row r="68" ht="13.5">
      <c r="Q68" s="12"/>
    </row>
    <row r="69" ht="13.5">
      <c r="Q69" s="12"/>
    </row>
    <row r="70" ht="13.5">
      <c r="Q70" s="12"/>
    </row>
    <row r="71" ht="13.5">
      <c r="Q71" s="12"/>
    </row>
    <row r="72" ht="13.5">
      <c r="Q72" s="12"/>
    </row>
    <row r="73" ht="13.5">
      <c r="Q73" s="12"/>
    </row>
    <row r="74" ht="13.5">
      <c r="Q74" s="12"/>
    </row>
    <row r="75" ht="13.5">
      <c r="Q75" s="12"/>
    </row>
    <row r="76" ht="13.5">
      <c r="Q76" s="12"/>
    </row>
    <row r="77" ht="13.5">
      <c r="Q77" s="12"/>
    </row>
    <row r="78" ht="13.5">
      <c r="Q78" s="12"/>
    </row>
    <row r="79" ht="13.5" hidden="1">
      <c r="Q79" s="12"/>
    </row>
    <row r="80" spans="9:17" ht="13.5" hidden="1">
      <c r="I80" s="8" t="s">
        <v>337</v>
      </c>
      <c r="Q80" s="12"/>
    </row>
    <row r="81" spans="9:17" ht="13.5" hidden="1">
      <c r="I81" s="8" t="s">
        <v>336</v>
      </c>
      <c r="Q81" s="12"/>
    </row>
    <row r="82" spans="9:17" ht="13.5" hidden="1">
      <c r="I82" s="8" t="s">
        <v>335</v>
      </c>
      <c r="Q82" s="12"/>
    </row>
    <row r="83" spans="9:17" ht="13.5" hidden="1">
      <c r="I83" s="8" t="s">
        <v>334</v>
      </c>
      <c r="Q83" s="12"/>
    </row>
    <row r="84" spans="9:17" ht="13.5" hidden="1">
      <c r="I84" s="8" t="s">
        <v>333</v>
      </c>
      <c r="Q84" s="12"/>
    </row>
    <row r="85" ht="13.5">
      <c r="Q85" s="12"/>
    </row>
    <row r="86" ht="13.5">
      <c r="Q86" s="12"/>
    </row>
    <row r="87" ht="13.5">
      <c r="Q87" s="12"/>
    </row>
    <row r="88" ht="13.5">
      <c r="Q88" s="12"/>
    </row>
    <row r="89" ht="13.5">
      <c r="Q89" s="12"/>
    </row>
    <row r="90" ht="13.5">
      <c r="Q90" s="12"/>
    </row>
    <row r="91" ht="13.5">
      <c r="Q91" s="12"/>
    </row>
    <row r="92" ht="13.5">
      <c r="Q92" s="12"/>
    </row>
    <row r="93" ht="13.5">
      <c r="Q93" s="12"/>
    </row>
    <row r="94" ht="13.5">
      <c r="Q94" s="12"/>
    </row>
    <row r="95" ht="13.5">
      <c r="Q95" s="12"/>
    </row>
    <row r="96" ht="13.5">
      <c r="Q96" s="12"/>
    </row>
    <row r="97" ht="13.5">
      <c r="Q97" s="12"/>
    </row>
    <row r="98" ht="13.5">
      <c r="Q98" s="12"/>
    </row>
    <row r="99" ht="13.5">
      <c r="Q99" s="12"/>
    </row>
    <row r="100" ht="13.5">
      <c r="Q100" s="12"/>
    </row>
    <row r="101" ht="13.5">
      <c r="Q101" s="12"/>
    </row>
    <row r="102" ht="13.5">
      <c r="Q102" s="12"/>
    </row>
  </sheetData>
  <sheetProtection password="E9AE" sheet="1" objects="1" scenarios="1" selectLockedCells="1"/>
  <mergeCells count="88">
    <mergeCell ref="AJ59:AJ60"/>
    <mergeCell ref="R61:AJ62"/>
    <mergeCell ref="A63:P64"/>
    <mergeCell ref="R63:AJ64"/>
    <mergeCell ref="A59:P62"/>
    <mergeCell ref="R59:Z60"/>
    <mergeCell ref="AB59:AB60"/>
    <mergeCell ref="AC59:AD60"/>
    <mergeCell ref="AE59:AG60"/>
    <mergeCell ref="AH59:AI60"/>
    <mergeCell ref="E54:I54"/>
    <mergeCell ref="E55:I55"/>
    <mergeCell ref="E56:I56"/>
    <mergeCell ref="A57:E57"/>
    <mergeCell ref="I57:M57"/>
    <mergeCell ref="A58:E58"/>
    <mergeCell ref="I58:M58"/>
    <mergeCell ref="E45:I45"/>
    <mergeCell ref="E46:I46"/>
    <mergeCell ref="E47:I47"/>
    <mergeCell ref="R47:AJ58"/>
    <mergeCell ref="E48:I48"/>
    <mergeCell ref="E49:I49"/>
    <mergeCell ref="E50:I50"/>
    <mergeCell ref="E51:I51"/>
    <mergeCell ref="E52:I52"/>
    <mergeCell ref="E53:I53"/>
    <mergeCell ref="E39:I39"/>
    <mergeCell ref="E40:I40"/>
    <mergeCell ref="E41:I41"/>
    <mergeCell ref="E42:I42"/>
    <mergeCell ref="E43:I43"/>
    <mergeCell ref="E44:I44"/>
    <mergeCell ref="A30:E30"/>
    <mergeCell ref="I30:M30"/>
    <mergeCell ref="A31:E31"/>
    <mergeCell ref="I31:M31"/>
    <mergeCell ref="A32:P37"/>
    <mergeCell ref="B38:D38"/>
    <mergeCell ref="E38:I38"/>
    <mergeCell ref="L38:P38"/>
    <mergeCell ref="E24:I24"/>
    <mergeCell ref="E25:I25"/>
    <mergeCell ref="E26:I26"/>
    <mergeCell ref="E27:I27"/>
    <mergeCell ref="E28:I28"/>
    <mergeCell ref="E29:I29"/>
    <mergeCell ref="E18:I18"/>
    <mergeCell ref="E19:I19"/>
    <mergeCell ref="E20:I20"/>
    <mergeCell ref="E21:I21"/>
    <mergeCell ref="E22:I22"/>
    <mergeCell ref="E23:I23"/>
    <mergeCell ref="E12:I12"/>
    <mergeCell ref="E13:I13"/>
    <mergeCell ref="E14:I14"/>
    <mergeCell ref="E15:I15"/>
    <mergeCell ref="E16:I16"/>
    <mergeCell ref="E17:I17"/>
    <mergeCell ref="AD6:AE6"/>
    <mergeCell ref="AG6:AH6"/>
    <mergeCell ref="AI6:AJ6"/>
    <mergeCell ref="B11:D11"/>
    <mergeCell ref="E11:I11"/>
    <mergeCell ref="L11:P11"/>
    <mergeCell ref="AC3:AE3"/>
    <mergeCell ref="AG3:AJ3"/>
    <mergeCell ref="A5:P10"/>
    <mergeCell ref="Q5:Q64"/>
    <mergeCell ref="R5:AJ5"/>
    <mergeCell ref="R6:S6"/>
    <mergeCell ref="T6:U6"/>
    <mergeCell ref="W6:X6"/>
    <mergeCell ref="Y6:Z6"/>
    <mergeCell ref="AB6:AC6"/>
    <mergeCell ref="A3:C3"/>
    <mergeCell ref="D3:E3"/>
    <mergeCell ref="F3:H3"/>
    <mergeCell ref="I3:Q3"/>
    <mergeCell ref="S3:U3"/>
    <mergeCell ref="W3:Z3"/>
    <mergeCell ref="A1:AJ1"/>
    <mergeCell ref="A2:C2"/>
    <mergeCell ref="D2:I2"/>
    <mergeCell ref="K2:M2"/>
    <mergeCell ref="O2:Q2"/>
    <mergeCell ref="S2:U2"/>
    <mergeCell ref="W2:AJ2"/>
  </mergeCells>
  <dataValidations count="1">
    <dataValidation type="list" allowBlank="1" showInputMessage="1" showErrorMessage="1" sqref="D2:I2">
      <formula1>$I$79:$I$84</formula1>
    </dataValidation>
  </dataValidations>
  <printOptions horizontalCentered="1" verticalCentered="1"/>
  <pageMargins left="0.31496062992125984" right="0.31496062992125984" top="0.35433070866141736" bottom="0.35433070866141736" header="0.3149606299212598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0:G118"/>
  <sheetViews>
    <sheetView showGridLines="0" zoomScalePageLayoutView="0" workbookViewId="0" topLeftCell="A1">
      <selection activeCell="F9" sqref="F9"/>
    </sheetView>
  </sheetViews>
  <sheetFormatPr defaultColWidth="9.00390625" defaultRowHeight="13.5"/>
  <cols>
    <col min="1" max="1" width="14.00390625" style="0" customWidth="1"/>
    <col min="2" max="2" width="26.625" style="0" customWidth="1"/>
    <col min="3" max="3" width="10.375" style="0" hidden="1" customWidth="1"/>
    <col min="4" max="4" width="5.125" style="0" bestFit="1" customWidth="1"/>
    <col min="5" max="5" width="11.875" style="0" bestFit="1" customWidth="1"/>
    <col min="6" max="6" width="21.875" style="0" customWidth="1"/>
  </cols>
  <sheetData>
    <row r="10" spans="1:6" ht="18.75" customHeight="1">
      <c r="A10" s="6" t="s">
        <v>22</v>
      </c>
      <c r="B10" s="61" t="s">
        <v>386</v>
      </c>
      <c r="C10" s="67"/>
      <c r="D10" s="67"/>
      <c r="E10" s="6" t="s">
        <v>5</v>
      </c>
      <c r="F10" s="179"/>
    </row>
    <row r="11" spans="1:6" ht="18.75" customHeight="1">
      <c r="A11" s="53" t="s">
        <v>29</v>
      </c>
      <c r="B11" s="177"/>
      <c r="C11" s="67"/>
      <c r="D11" s="67"/>
      <c r="E11" s="6" t="s">
        <v>19</v>
      </c>
      <c r="F11" s="179"/>
    </row>
    <row r="12" spans="1:6" ht="18.75" customHeight="1">
      <c r="A12" s="6" t="s">
        <v>2</v>
      </c>
      <c r="B12" s="177"/>
      <c r="C12" s="67"/>
      <c r="D12" s="67"/>
      <c r="E12" s="6" t="s">
        <v>20</v>
      </c>
      <c r="F12" s="179"/>
    </row>
    <row r="13" spans="1:6" ht="18.75" customHeight="1">
      <c r="A13" s="6" t="s">
        <v>25</v>
      </c>
      <c r="B13" s="178"/>
      <c r="C13" s="67"/>
      <c r="D13" s="67"/>
      <c r="E13" s="6" t="s">
        <v>21</v>
      </c>
      <c r="F13" s="179"/>
    </row>
    <row r="14" spans="1:6" ht="18.75" customHeight="1">
      <c r="A14" s="6" t="s">
        <v>26</v>
      </c>
      <c r="B14" s="177"/>
      <c r="C14" s="67"/>
      <c r="D14" s="67"/>
      <c r="E14" s="6" t="s">
        <v>23</v>
      </c>
      <c r="F14" s="179"/>
    </row>
    <row r="15" ht="6" customHeight="1">
      <c r="E15" s="2"/>
    </row>
    <row r="16" ht="6" customHeight="1"/>
    <row r="17" ht="6" customHeight="1"/>
    <row r="18" spans="1:7" ht="21" customHeight="1">
      <c r="A18" s="5" t="s">
        <v>34</v>
      </c>
      <c r="B18" s="5" t="s">
        <v>9</v>
      </c>
      <c r="C18" s="5" t="s">
        <v>28</v>
      </c>
      <c r="D18" s="5" t="s">
        <v>11</v>
      </c>
      <c r="E18" s="5" t="s">
        <v>12</v>
      </c>
      <c r="F18" s="5" t="s">
        <v>13</v>
      </c>
      <c r="G18" s="5" t="s">
        <v>14</v>
      </c>
    </row>
    <row r="19" spans="1:7" ht="18.75" customHeight="1">
      <c r="A19" s="4">
        <v>1</v>
      </c>
      <c r="B19" s="179"/>
      <c r="C19" s="179"/>
      <c r="D19" s="179"/>
      <c r="E19" s="179"/>
      <c r="F19" s="179"/>
      <c r="G19" s="183"/>
    </row>
    <row r="20" spans="1:7" ht="18.75" customHeight="1">
      <c r="A20" s="4">
        <v>2</v>
      </c>
      <c r="B20" s="179"/>
      <c r="C20" s="179"/>
      <c r="D20" s="179"/>
      <c r="E20" s="179"/>
      <c r="F20" s="179"/>
      <c r="G20" s="183"/>
    </row>
    <row r="21" spans="1:7" ht="18.75" customHeight="1">
      <c r="A21" s="4">
        <v>3</v>
      </c>
      <c r="B21" s="179"/>
      <c r="C21" s="179"/>
      <c r="D21" s="179"/>
      <c r="E21" s="179"/>
      <c r="F21" s="179"/>
      <c r="G21" s="183"/>
    </row>
    <row r="22" spans="1:7" ht="18.75" customHeight="1">
      <c r="A22" s="4">
        <v>4</v>
      </c>
      <c r="B22" s="179"/>
      <c r="C22" s="179"/>
      <c r="D22" s="179"/>
      <c r="E22" s="179"/>
      <c r="F22" s="179"/>
      <c r="G22" s="183"/>
    </row>
    <row r="23" spans="1:7" ht="18.75" customHeight="1">
      <c r="A23" s="4">
        <v>5</v>
      </c>
      <c r="B23" s="179"/>
      <c r="C23" s="179"/>
      <c r="D23" s="179"/>
      <c r="E23" s="179"/>
      <c r="F23" s="179"/>
      <c r="G23" s="183"/>
    </row>
    <row r="24" spans="1:7" ht="18.75" customHeight="1">
      <c r="A24" s="4">
        <v>6</v>
      </c>
      <c r="B24" s="179"/>
      <c r="C24" s="179"/>
      <c r="D24" s="179"/>
      <c r="E24" s="179"/>
      <c r="F24" s="179"/>
      <c r="G24" s="183"/>
    </row>
    <row r="25" spans="1:7" ht="18.75" customHeight="1">
      <c r="A25" s="4">
        <v>7</v>
      </c>
      <c r="B25" s="179"/>
      <c r="C25" s="179"/>
      <c r="D25" s="179"/>
      <c r="E25" s="179"/>
      <c r="F25" s="179"/>
      <c r="G25" s="183"/>
    </row>
    <row r="26" spans="1:7" ht="18.75" customHeight="1">
      <c r="A26" s="4">
        <v>8</v>
      </c>
      <c r="B26" s="179"/>
      <c r="C26" s="179"/>
      <c r="D26" s="179"/>
      <c r="E26" s="179"/>
      <c r="F26" s="179"/>
      <c r="G26" s="183"/>
    </row>
    <row r="27" spans="1:7" ht="18.75" customHeight="1">
      <c r="A27" s="4">
        <v>9</v>
      </c>
      <c r="B27" s="179"/>
      <c r="C27" s="179"/>
      <c r="D27" s="179"/>
      <c r="E27" s="179"/>
      <c r="F27" s="179"/>
      <c r="G27" s="183"/>
    </row>
    <row r="28" spans="1:7" ht="18.75" customHeight="1">
      <c r="A28" s="4">
        <v>10</v>
      </c>
      <c r="B28" s="179"/>
      <c r="C28" s="179"/>
      <c r="D28" s="179"/>
      <c r="E28" s="179"/>
      <c r="F28" s="179"/>
      <c r="G28" s="183"/>
    </row>
    <row r="29" spans="1:7" ht="18.75" customHeight="1">
      <c r="A29" s="4">
        <v>11</v>
      </c>
      <c r="B29" s="179"/>
      <c r="C29" s="179"/>
      <c r="D29" s="179"/>
      <c r="E29" s="179"/>
      <c r="F29" s="179"/>
      <c r="G29" s="183"/>
    </row>
    <row r="30" spans="1:7" ht="18.75" customHeight="1">
      <c r="A30" s="4">
        <v>12</v>
      </c>
      <c r="B30" s="179"/>
      <c r="C30" s="179"/>
      <c r="D30" s="179"/>
      <c r="E30" s="179"/>
      <c r="F30" s="179"/>
      <c r="G30" s="183"/>
    </row>
    <row r="31" spans="1:7" ht="18.75" customHeight="1">
      <c r="A31" s="4">
        <v>13</v>
      </c>
      <c r="B31" s="179"/>
      <c r="C31" s="179"/>
      <c r="D31" s="179"/>
      <c r="E31" s="179"/>
      <c r="F31" s="179"/>
      <c r="G31" s="183"/>
    </row>
    <row r="32" spans="1:7" ht="18.75" customHeight="1">
      <c r="A32" s="4">
        <v>14</v>
      </c>
      <c r="B32" s="179"/>
      <c r="C32" s="179"/>
      <c r="D32" s="179"/>
      <c r="E32" s="179"/>
      <c r="F32" s="179"/>
      <c r="G32" s="183"/>
    </row>
    <row r="33" spans="1:7" ht="18.75" customHeight="1">
      <c r="A33" s="4">
        <v>15</v>
      </c>
      <c r="B33" s="179"/>
      <c r="C33" s="179"/>
      <c r="D33" s="179"/>
      <c r="E33" s="179"/>
      <c r="F33" s="179"/>
      <c r="G33" s="183"/>
    </row>
    <row r="34" spans="1:7" ht="18.75" customHeight="1">
      <c r="A34" s="4">
        <v>16</v>
      </c>
      <c r="B34" s="179"/>
      <c r="C34" s="179"/>
      <c r="D34" s="179"/>
      <c r="E34" s="179"/>
      <c r="F34" s="179"/>
      <c r="G34" s="183"/>
    </row>
    <row r="35" spans="1:7" ht="18.75" customHeight="1">
      <c r="A35" s="4">
        <v>17</v>
      </c>
      <c r="B35" s="179"/>
      <c r="C35" s="179"/>
      <c r="D35" s="179"/>
      <c r="E35" s="179"/>
      <c r="F35" s="179"/>
      <c r="G35" s="183"/>
    </row>
    <row r="36" spans="1:7" ht="18.75" customHeight="1">
      <c r="A36" s="4">
        <v>18</v>
      </c>
      <c r="B36" s="179"/>
      <c r="C36" s="179"/>
      <c r="D36" s="179"/>
      <c r="E36" s="179"/>
      <c r="F36" s="179"/>
      <c r="G36" s="183"/>
    </row>
    <row r="37" spans="1:7" ht="18.75" customHeight="1">
      <c r="A37" s="4">
        <v>19</v>
      </c>
      <c r="B37" s="179"/>
      <c r="C37" s="179"/>
      <c r="D37" s="179"/>
      <c r="E37" s="179"/>
      <c r="F37" s="179"/>
      <c r="G37" s="183"/>
    </row>
    <row r="38" spans="1:7" ht="18.75" customHeight="1">
      <c r="A38" s="4">
        <v>20</v>
      </c>
      <c r="B38" s="179"/>
      <c r="C38" s="179"/>
      <c r="D38" s="179"/>
      <c r="E38" s="179"/>
      <c r="F38" s="179"/>
      <c r="G38" s="183"/>
    </row>
    <row r="39" spans="1:7" ht="18.75" customHeight="1">
      <c r="A39" s="4">
        <v>21</v>
      </c>
      <c r="B39" s="179"/>
      <c r="C39" s="179"/>
      <c r="D39" s="179"/>
      <c r="E39" s="179"/>
      <c r="F39" s="179"/>
      <c r="G39" s="183"/>
    </row>
    <row r="40" spans="1:7" ht="18.75" customHeight="1">
      <c r="A40" s="4">
        <v>22</v>
      </c>
      <c r="B40" s="179"/>
      <c r="C40" s="179"/>
      <c r="D40" s="179"/>
      <c r="E40" s="179"/>
      <c r="F40" s="179"/>
      <c r="G40" s="183"/>
    </row>
    <row r="41" spans="1:7" ht="18.75" customHeight="1">
      <c r="A41" s="4">
        <v>23</v>
      </c>
      <c r="B41" s="179"/>
      <c r="C41" s="179"/>
      <c r="D41" s="179"/>
      <c r="E41" s="179"/>
      <c r="F41" s="179"/>
      <c r="G41" s="183"/>
    </row>
    <row r="42" spans="1:7" ht="18.75" customHeight="1">
      <c r="A42" s="4">
        <v>24</v>
      </c>
      <c r="B42" s="179"/>
      <c r="C42" s="179"/>
      <c r="D42" s="179"/>
      <c r="E42" s="179"/>
      <c r="F42" s="179"/>
      <c r="G42" s="183"/>
    </row>
    <row r="43" spans="1:7" ht="18.75" customHeight="1">
      <c r="A43" s="4">
        <v>25</v>
      </c>
      <c r="B43" s="179"/>
      <c r="C43" s="179"/>
      <c r="D43" s="179"/>
      <c r="E43" s="179"/>
      <c r="F43" s="179"/>
      <c r="G43" s="183"/>
    </row>
    <row r="44" spans="1:7" ht="18.75" customHeight="1">
      <c r="A44" s="4">
        <v>26</v>
      </c>
      <c r="B44" s="179"/>
      <c r="C44" s="179"/>
      <c r="D44" s="179"/>
      <c r="E44" s="179"/>
      <c r="F44" s="179"/>
      <c r="G44" s="183"/>
    </row>
    <row r="45" spans="1:7" ht="18.75" customHeight="1">
      <c r="A45" s="4">
        <v>27</v>
      </c>
      <c r="B45" s="179"/>
      <c r="C45" s="179"/>
      <c r="D45" s="179"/>
      <c r="E45" s="179"/>
      <c r="F45" s="179"/>
      <c r="G45" s="183"/>
    </row>
    <row r="46" spans="1:7" ht="18.75" customHeight="1">
      <c r="A46" s="4">
        <v>28</v>
      </c>
      <c r="B46" s="179"/>
      <c r="C46" s="179"/>
      <c r="D46" s="179"/>
      <c r="E46" s="179"/>
      <c r="F46" s="179"/>
      <c r="G46" s="183"/>
    </row>
    <row r="47" spans="1:7" ht="18.75" customHeight="1">
      <c r="A47" s="4">
        <v>29</v>
      </c>
      <c r="B47" s="179"/>
      <c r="C47" s="179"/>
      <c r="D47" s="179"/>
      <c r="E47" s="179"/>
      <c r="F47" s="179"/>
      <c r="G47" s="183"/>
    </row>
    <row r="48" spans="1:7" ht="18.75" customHeight="1">
      <c r="A48" s="4">
        <v>30</v>
      </c>
      <c r="B48" s="179"/>
      <c r="C48" s="179"/>
      <c r="D48" s="179"/>
      <c r="E48" s="179"/>
      <c r="F48" s="179"/>
      <c r="G48" s="183"/>
    </row>
    <row r="49" spans="1:7" ht="18.75" customHeight="1">
      <c r="A49" s="4">
        <v>31</v>
      </c>
      <c r="B49" s="179"/>
      <c r="C49" s="179"/>
      <c r="D49" s="179"/>
      <c r="E49" s="179"/>
      <c r="F49" s="179"/>
      <c r="G49" s="183"/>
    </row>
    <row r="50" spans="1:7" ht="18.75" customHeight="1">
      <c r="A50" s="4">
        <v>32</v>
      </c>
      <c r="B50" s="179"/>
      <c r="C50" s="179"/>
      <c r="D50" s="179"/>
      <c r="E50" s="179"/>
      <c r="F50" s="179"/>
      <c r="G50" s="183"/>
    </row>
    <row r="51" spans="1:7" ht="18.75" customHeight="1">
      <c r="A51" s="4">
        <v>33</v>
      </c>
      <c r="B51" s="179"/>
      <c r="C51" s="179"/>
      <c r="D51" s="179"/>
      <c r="E51" s="179"/>
      <c r="F51" s="179"/>
      <c r="G51" s="183"/>
    </row>
    <row r="52" spans="1:7" ht="18.75" customHeight="1">
      <c r="A52" s="4">
        <v>34</v>
      </c>
      <c r="B52" s="179"/>
      <c r="C52" s="179"/>
      <c r="D52" s="179"/>
      <c r="E52" s="179"/>
      <c r="F52" s="179"/>
      <c r="G52" s="183"/>
    </row>
    <row r="53" spans="1:7" ht="18.75" customHeight="1">
      <c r="A53" s="4">
        <v>35</v>
      </c>
      <c r="B53" s="179"/>
      <c r="C53" s="179"/>
      <c r="D53" s="179"/>
      <c r="E53" s="179"/>
      <c r="F53" s="179"/>
      <c r="G53" s="183"/>
    </row>
    <row r="54" spans="1:7" ht="18.75" customHeight="1">
      <c r="A54" s="4">
        <v>36</v>
      </c>
      <c r="B54" s="179"/>
      <c r="C54" s="179"/>
      <c r="D54" s="179"/>
      <c r="E54" s="179"/>
      <c r="F54" s="179"/>
      <c r="G54" s="183"/>
    </row>
    <row r="55" spans="1:7" ht="18.75" customHeight="1">
      <c r="A55" s="4">
        <v>37</v>
      </c>
      <c r="B55" s="179"/>
      <c r="C55" s="179"/>
      <c r="D55" s="179"/>
      <c r="E55" s="179"/>
      <c r="F55" s="179"/>
      <c r="G55" s="183"/>
    </row>
    <row r="56" spans="1:7" ht="18.75" customHeight="1">
      <c r="A56" s="4">
        <v>38</v>
      </c>
      <c r="B56" s="179"/>
      <c r="C56" s="179"/>
      <c r="D56" s="179"/>
      <c r="E56" s="179"/>
      <c r="F56" s="179"/>
      <c r="G56" s="183"/>
    </row>
    <row r="57" spans="1:7" ht="18.75" customHeight="1">
      <c r="A57" s="4">
        <v>39</v>
      </c>
      <c r="B57" s="179"/>
      <c r="C57" s="179"/>
      <c r="D57" s="179"/>
      <c r="E57" s="179"/>
      <c r="F57" s="179"/>
      <c r="G57" s="183"/>
    </row>
    <row r="58" spans="1:7" ht="18.75" customHeight="1">
      <c r="A58" s="4">
        <v>40</v>
      </c>
      <c r="B58" s="179"/>
      <c r="C58" s="179"/>
      <c r="D58" s="179"/>
      <c r="E58" s="179"/>
      <c r="F58" s="179"/>
      <c r="G58" s="183"/>
    </row>
    <row r="59" spans="1:7" ht="18.75" customHeight="1">
      <c r="A59" s="4">
        <v>41</v>
      </c>
      <c r="B59" s="179"/>
      <c r="C59" s="179"/>
      <c r="D59" s="179"/>
      <c r="E59" s="179"/>
      <c r="F59" s="179"/>
      <c r="G59" s="183"/>
    </row>
    <row r="60" spans="1:7" ht="18.75" customHeight="1">
      <c r="A60" s="4">
        <v>42</v>
      </c>
      <c r="B60" s="179"/>
      <c r="C60" s="179"/>
      <c r="D60" s="179"/>
      <c r="E60" s="179"/>
      <c r="F60" s="179"/>
      <c r="G60" s="183"/>
    </row>
    <row r="61" spans="1:7" ht="18.75" customHeight="1">
      <c r="A61" s="4">
        <v>43</v>
      </c>
      <c r="B61" s="179"/>
      <c r="C61" s="179"/>
      <c r="D61" s="179"/>
      <c r="E61" s="179"/>
      <c r="F61" s="179"/>
      <c r="G61" s="183"/>
    </row>
    <row r="62" spans="1:7" ht="18.75" customHeight="1">
      <c r="A62" s="4">
        <v>44</v>
      </c>
      <c r="B62" s="179"/>
      <c r="C62" s="179"/>
      <c r="D62" s="179"/>
      <c r="E62" s="179"/>
      <c r="F62" s="179"/>
      <c r="G62" s="183"/>
    </row>
    <row r="63" spans="1:7" ht="18.75" customHeight="1">
      <c r="A63" s="4">
        <v>45</v>
      </c>
      <c r="B63" s="179"/>
      <c r="C63" s="179"/>
      <c r="D63" s="179"/>
      <c r="E63" s="179"/>
      <c r="F63" s="179"/>
      <c r="G63" s="183"/>
    </row>
    <row r="64" spans="1:7" ht="18.75" customHeight="1">
      <c r="A64" s="4">
        <v>46</v>
      </c>
      <c r="B64" s="179"/>
      <c r="C64" s="179"/>
      <c r="D64" s="179"/>
      <c r="E64" s="179"/>
      <c r="F64" s="179"/>
      <c r="G64" s="183"/>
    </row>
    <row r="65" spans="1:7" ht="18.75" customHeight="1">
      <c r="A65" s="4">
        <v>47</v>
      </c>
      <c r="B65" s="179"/>
      <c r="C65" s="179"/>
      <c r="D65" s="179"/>
      <c r="E65" s="179"/>
      <c r="F65" s="179"/>
      <c r="G65" s="183"/>
    </row>
    <row r="66" spans="1:7" ht="18.75" customHeight="1">
      <c r="A66" s="4">
        <v>48</v>
      </c>
      <c r="B66" s="179"/>
      <c r="C66" s="179"/>
      <c r="D66" s="179"/>
      <c r="E66" s="179"/>
      <c r="F66" s="179"/>
      <c r="G66" s="183"/>
    </row>
    <row r="67" spans="1:7" ht="18.75" customHeight="1">
      <c r="A67" s="4">
        <v>49</v>
      </c>
      <c r="B67" s="179"/>
      <c r="C67" s="179"/>
      <c r="D67" s="179"/>
      <c r="E67" s="179"/>
      <c r="F67" s="179"/>
      <c r="G67" s="183"/>
    </row>
    <row r="68" spans="1:7" ht="18.75" customHeight="1">
      <c r="A68" s="4">
        <v>50</v>
      </c>
      <c r="B68" s="179"/>
      <c r="C68" s="179"/>
      <c r="D68" s="179"/>
      <c r="E68" s="179"/>
      <c r="F68" s="179"/>
      <c r="G68" s="183"/>
    </row>
    <row r="69" spans="1:7" ht="18.75" customHeight="1">
      <c r="A69" s="4">
        <v>51</v>
      </c>
      <c r="B69" s="179"/>
      <c r="C69" s="179"/>
      <c r="D69" s="179"/>
      <c r="E69" s="179"/>
      <c r="F69" s="179"/>
      <c r="G69" s="183"/>
    </row>
    <row r="70" spans="1:7" ht="18.75" customHeight="1">
      <c r="A70" s="4">
        <v>52</v>
      </c>
      <c r="B70" s="179"/>
      <c r="C70" s="179"/>
      <c r="D70" s="179"/>
      <c r="E70" s="179"/>
      <c r="F70" s="179"/>
      <c r="G70" s="183"/>
    </row>
    <row r="71" spans="1:7" ht="18.75" customHeight="1">
      <c r="A71" s="4">
        <v>53</v>
      </c>
      <c r="B71" s="179"/>
      <c r="C71" s="179"/>
      <c r="D71" s="179"/>
      <c r="E71" s="179"/>
      <c r="F71" s="179"/>
      <c r="G71" s="183"/>
    </row>
    <row r="72" spans="1:7" ht="18.75" customHeight="1">
      <c r="A72" s="4">
        <v>54</v>
      </c>
      <c r="B72" s="179"/>
      <c r="C72" s="179"/>
      <c r="D72" s="179"/>
      <c r="E72" s="179"/>
      <c r="F72" s="179"/>
      <c r="G72" s="183"/>
    </row>
    <row r="73" spans="1:7" ht="18.75" customHeight="1">
      <c r="A73" s="4">
        <v>55</v>
      </c>
      <c r="B73" s="179"/>
      <c r="C73" s="179"/>
      <c r="D73" s="179"/>
      <c r="E73" s="179"/>
      <c r="F73" s="179"/>
      <c r="G73" s="183"/>
    </row>
    <row r="74" spans="1:7" ht="18.75" customHeight="1">
      <c r="A74" s="4">
        <v>56</v>
      </c>
      <c r="B74" s="179"/>
      <c r="C74" s="179"/>
      <c r="D74" s="179"/>
      <c r="E74" s="179"/>
      <c r="F74" s="179"/>
      <c r="G74" s="183"/>
    </row>
    <row r="75" spans="1:7" ht="18.75" customHeight="1">
      <c r="A75" s="4">
        <v>57</v>
      </c>
      <c r="B75" s="179"/>
      <c r="C75" s="179"/>
      <c r="D75" s="179"/>
      <c r="E75" s="179"/>
      <c r="F75" s="179"/>
      <c r="G75" s="183"/>
    </row>
    <row r="76" spans="1:7" ht="18.75" customHeight="1">
      <c r="A76" s="4">
        <v>58</v>
      </c>
      <c r="B76" s="179"/>
      <c r="C76" s="179"/>
      <c r="D76" s="179"/>
      <c r="E76" s="179"/>
      <c r="F76" s="179"/>
      <c r="G76" s="183"/>
    </row>
    <row r="77" spans="1:7" ht="18.75" customHeight="1">
      <c r="A77" s="4">
        <v>59</v>
      </c>
      <c r="B77" s="179"/>
      <c r="C77" s="179"/>
      <c r="D77" s="179"/>
      <c r="E77" s="179"/>
      <c r="F77" s="179"/>
      <c r="G77" s="183"/>
    </row>
    <row r="78" spans="1:7" ht="18.75" customHeight="1">
      <c r="A78" s="4">
        <v>60</v>
      </c>
      <c r="B78" s="179"/>
      <c r="C78" s="179"/>
      <c r="D78" s="179"/>
      <c r="E78" s="179"/>
      <c r="F78" s="179"/>
      <c r="G78" s="183"/>
    </row>
    <row r="79" spans="1:7" ht="18.75" customHeight="1">
      <c r="A79" s="4">
        <v>61</v>
      </c>
      <c r="B79" s="179"/>
      <c r="C79" s="179"/>
      <c r="D79" s="179"/>
      <c r="E79" s="179"/>
      <c r="F79" s="179"/>
      <c r="G79" s="183"/>
    </row>
    <row r="80" spans="1:7" ht="18.75" customHeight="1">
      <c r="A80" s="4">
        <v>62</v>
      </c>
      <c r="B80" s="179"/>
      <c r="C80" s="179"/>
      <c r="D80" s="179"/>
      <c r="E80" s="179"/>
      <c r="F80" s="179"/>
      <c r="G80" s="183"/>
    </row>
    <row r="81" spans="1:7" ht="18.75" customHeight="1">
      <c r="A81" s="4">
        <v>63</v>
      </c>
      <c r="B81" s="179"/>
      <c r="C81" s="179"/>
      <c r="D81" s="179"/>
      <c r="E81" s="179"/>
      <c r="F81" s="179"/>
      <c r="G81" s="183"/>
    </row>
    <row r="82" spans="1:7" ht="18.75" customHeight="1">
      <c r="A82" s="4">
        <v>64</v>
      </c>
      <c r="B82" s="179"/>
      <c r="C82" s="179"/>
      <c r="D82" s="179"/>
      <c r="E82" s="179"/>
      <c r="F82" s="179"/>
      <c r="G82" s="183"/>
    </row>
    <row r="83" spans="1:7" ht="18.75" customHeight="1">
      <c r="A83" s="4">
        <v>65</v>
      </c>
      <c r="B83" s="179"/>
      <c r="C83" s="179"/>
      <c r="D83" s="179"/>
      <c r="E83" s="179"/>
      <c r="F83" s="179"/>
      <c r="G83" s="183"/>
    </row>
    <row r="84" spans="1:7" ht="18.75" customHeight="1">
      <c r="A84" s="4">
        <v>66</v>
      </c>
      <c r="B84" s="179"/>
      <c r="C84" s="179"/>
      <c r="D84" s="179"/>
      <c r="E84" s="179"/>
      <c r="F84" s="179"/>
      <c r="G84" s="183"/>
    </row>
    <row r="85" spans="1:7" ht="18.75" customHeight="1">
      <c r="A85" s="4">
        <v>67</v>
      </c>
      <c r="B85" s="179"/>
      <c r="C85" s="179"/>
      <c r="D85" s="179"/>
      <c r="E85" s="179"/>
      <c r="F85" s="179"/>
      <c r="G85" s="183"/>
    </row>
    <row r="86" spans="1:7" ht="18.75" customHeight="1">
      <c r="A86" s="4">
        <v>68</v>
      </c>
      <c r="B86" s="179"/>
      <c r="C86" s="179"/>
      <c r="D86" s="179"/>
      <c r="E86" s="179"/>
      <c r="F86" s="179"/>
      <c r="G86" s="183"/>
    </row>
    <row r="87" spans="1:7" ht="18.75" customHeight="1">
      <c r="A87" s="4">
        <v>69</v>
      </c>
      <c r="B87" s="179"/>
      <c r="C87" s="179"/>
      <c r="D87" s="179"/>
      <c r="E87" s="179"/>
      <c r="F87" s="179"/>
      <c r="G87" s="183"/>
    </row>
    <row r="88" spans="1:7" ht="18.75" customHeight="1">
      <c r="A88" s="4">
        <v>70</v>
      </c>
      <c r="B88" s="179"/>
      <c r="C88" s="179"/>
      <c r="D88" s="179"/>
      <c r="E88" s="179"/>
      <c r="F88" s="179"/>
      <c r="G88" s="183"/>
    </row>
    <row r="89" spans="1:7" ht="18.75" customHeight="1">
      <c r="A89" s="4">
        <v>71</v>
      </c>
      <c r="B89" s="179"/>
      <c r="C89" s="179"/>
      <c r="D89" s="179"/>
      <c r="E89" s="179"/>
      <c r="F89" s="179"/>
      <c r="G89" s="183"/>
    </row>
    <row r="90" spans="1:7" ht="18.75" customHeight="1">
      <c r="A90" s="4">
        <v>72</v>
      </c>
      <c r="B90" s="179"/>
      <c r="C90" s="179"/>
      <c r="D90" s="179"/>
      <c r="E90" s="179"/>
      <c r="F90" s="179"/>
      <c r="G90" s="183"/>
    </row>
    <row r="91" spans="1:7" ht="18.75" customHeight="1">
      <c r="A91" s="4">
        <v>73</v>
      </c>
      <c r="B91" s="179"/>
      <c r="C91" s="179"/>
      <c r="D91" s="179"/>
      <c r="E91" s="179"/>
      <c r="F91" s="179"/>
      <c r="G91" s="183"/>
    </row>
    <row r="92" spans="1:7" ht="18.75" customHeight="1">
      <c r="A92" s="4">
        <v>74</v>
      </c>
      <c r="B92" s="179"/>
      <c r="C92" s="179"/>
      <c r="D92" s="179"/>
      <c r="E92" s="179"/>
      <c r="F92" s="179"/>
      <c r="G92" s="183"/>
    </row>
    <row r="93" spans="1:7" ht="18.75" customHeight="1">
      <c r="A93" s="4">
        <v>75</v>
      </c>
      <c r="B93" s="179"/>
      <c r="C93" s="179"/>
      <c r="D93" s="179"/>
      <c r="E93" s="179"/>
      <c r="F93" s="179"/>
      <c r="G93" s="183"/>
    </row>
    <row r="94" spans="1:7" ht="18.75" customHeight="1">
      <c r="A94" s="4">
        <v>76</v>
      </c>
      <c r="B94" s="179"/>
      <c r="C94" s="179"/>
      <c r="D94" s="179"/>
      <c r="E94" s="179"/>
      <c r="F94" s="179"/>
      <c r="G94" s="183"/>
    </row>
    <row r="95" spans="1:7" ht="18.75" customHeight="1">
      <c r="A95" s="4">
        <v>77</v>
      </c>
      <c r="B95" s="179"/>
      <c r="C95" s="179"/>
      <c r="D95" s="179"/>
      <c r="E95" s="179"/>
      <c r="F95" s="179"/>
      <c r="G95" s="183"/>
    </row>
    <row r="96" spans="1:7" ht="18.75" customHeight="1">
      <c r="A96" s="4">
        <v>78</v>
      </c>
      <c r="B96" s="179"/>
      <c r="C96" s="179"/>
      <c r="D96" s="179"/>
      <c r="E96" s="179"/>
      <c r="F96" s="179"/>
      <c r="G96" s="183"/>
    </row>
    <row r="97" spans="1:7" ht="18.75" customHeight="1">
      <c r="A97" s="4">
        <v>79</v>
      </c>
      <c r="B97" s="179"/>
      <c r="C97" s="179"/>
      <c r="D97" s="179"/>
      <c r="E97" s="179"/>
      <c r="F97" s="179"/>
      <c r="G97" s="183"/>
    </row>
    <row r="98" spans="1:7" ht="18.75" customHeight="1">
      <c r="A98" s="4">
        <v>80</v>
      </c>
      <c r="B98" s="179"/>
      <c r="C98" s="179"/>
      <c r="D98" s="179"/>
      <c r="E98" s="179"/>
      <c r="F98" s="179"/>
      <c r="G98" s="183"/>
    </row>
    <row r="99" spans="1:7" ht="18.75" customHeight="1">
      <c r="A99" s="4">
        <v>81</v>
      </c>
      <c r="B99" s="179"/>
      <c r="C99" s="179"/>
      <c r="D99" s="179"/>
      <c r="E99" s="179"/>
      <c r="F99" s="179"/>
      <c r="G99" s="183"/>
    </row>
    <row r="100" spans="1:7" ht="18.75" customHeight="1">
      <c r="A100" s="4">
        <v>82</v>
      </c>
      <c r="B100" s="179"/>
      <c r="C100" s="179"/>
      <c r="D100" s="179"/>
      <c r="E100" s="179"/>
      <c r="F100" s="179"/>
      <c r="G100" s="183"/>
    </row>
    <row r="101" spans="1:7" ht="18.75" customHeight="1">
      <c r="A101" s="4">
        <v>83</v>
      </c>
      <c r="B101" s="179"/>
      <c r="C101" s="179"/>
      <c r="D101" s="179"/>
      <c r="E101" s="179"/>
      <c r="F101" s="179"/>
      <c r="G101" s="183"/>
    </row>
    <row r="102" spans="1:7" ht="18.75" customHeight="1">
      <c r="A102" s="4">
        <v>84</v>
      </c>
      <c r="B102" s="179"/>
      <c r="C102" s="179"/>
      <c r="D102" s="179"/>
      <c r="E102" s="179"/>
      <c r="F102" s="179"/>
      <c r="G102" s="183"/>
    </row>
    <row r="103" spans="1:7" ht="18.75" customHeight="1">
      <c r="A103" s="4">
        <v>85</v>
      </c>
      <c r="B103" s="179"/>
      <c r="C103" s="179"/>
      <c r="D103" s="179"/>
      <c r="E103" s="179"/>
      <c r="F103" s="179"/>
      <c r="G103" s="183"/>
    </row>
    <row r="104" spans="1:7" ht="18.75" customHeight="1">
      <c r="A104" s="4">
        <v>86</v>
      </c>
      <c r="B104" s="179"/>
      <c r="C104" s="179"/>
      <c r="D104" s="179"/>
      <c r="E104" s="179"/>
      <c r="F104" s="179"/>
      <c r="G104" s="183"/>
    </row>
    <row r="105" spans="1:7" ht="18.75" customHeight="1">
      <c r="A105" s="4">
        <v>87</v>
      </c>
      <c r="B105" s="179"/>
      <c r="C105" s="179"/>
      <c r="D105" s="179"/>
      <c r="E105" s="179"/>
      <c r="F105" s="179"/>
      <c r="G105" s="183"/>
    </row>
    <row r="106" spans="1:7" ht="18.75" customHeight="1">
      <c r="A106" s="4">
        <v>88</v>
      </c>
      <c r="B106" s="179"/>
      <c r="C106" s="179"/>
      <c r="D106" s="179"/>
      <c r="E106" s="179"/>
      <c r="F106" s="179"/>
      <c r="G106" s="183"/>
    </row>
    <row r="107" spans="1:7" ht="18.75" customHeight="1">
      <c r="A107" s="4">
        <v>89</v>
      </c>
      <c r="B107" s="179"/>
      <c r="C107" s="179"/>
      <c r="D107" s="179"/>
      <c r="E107" s="179"/>
      <c r="F107" s="179"/>
      <c r="G107" s="183"/>
    </row>
    <row r="108" spans="1:7" ht="18.75" customHeight="1">
      <c r="A108" s="4">
        <v>90</v>
      </c>
      <c r="B108" s="179"/>
      <c r="C108" s="179"/>
      <c r="D108" s="179"/>
      <c r="E108" s="179"/>
      <c r="F108" s="179"/>
      <c r="G108" s="183"/>
    </row>
    <row r="109" spans="1:7" ht="18.75" customHeight="1">
      <c r="A109" s="4">
        <v>91</v>
      </c>
      <c r="B109" s="179"/>
      <c r="C109" s="179"/>
      <c r="D109" s="179"/>
      <c r="E109" s="179"/>
      <c r="F109" s="179"/>
      <c r="G109" s="183"/>
    </row>
    <row r="110" spans="1:7" ht="18.75" customHeight="1">
      <c r="A110" s="4">
        <v>92</v>
      </c>
      <c r="B110" s="179"/>
      <c r="C110" s="179"/>
      <c r="D110" s="179"/>
      <c r="E110" s="179"/>
      <c r="F110" s="179"/>
      <c r="G110" s="183"/>
    </row>
    <row r="111" spans="1:7" ht="18.75" customHeight="1">
      <c r="A111" s="4">
        <v>93</v>
      </c>
      <c r="B111" s="179"/>
      <c r="C111" s="179"/>
      <c r="D111" s="179"/>
      <c r="E111" s="179"/>
      <c r="F111" s="179"/>
      <c r="G111" s="183"/>
    </row>
    <row r="112" spans="1:7" ht="18.75" customHeight="1">
      <c r="A112" s="4">
        <v>94</v>
      </c>
      <c r="B112" s="179"/>
      <c r="C112" s="179"/>
      <c r="D112" s="179"/>
      <c r="E112" s="179"/>
      <c r="F112" s="179"/>
      <c r="G112" s="183"/>
    </row>
    <row r="113" spans="1:7" ht="18.75" customHeight="1">
      <c r="A113" s="4">
        <v>95</v>
      </c>
      <c r="B113" s="179"/>
      <c r="C113" s="179"/>
      <c r="D113" s="179"/>
      <c r="E113" s="179"/>
      <c r="F113" s="179"/>
      <c r="G113" s="183"/>
    </row>
    <row r="114" spans="1:7" ht="18.75" customHeight="1">
      <c r="A114" s="4">
        <v>96</v>
      </c>
      <c r="B114" s="179"/>
      <c r="C114" s="179"/>
      <c r="D114" s="179"/>
      <c r="E114" s="179"/>
      <c r="F114" s="179"/>
      <c r="G114" s="183"/>
    </row>
    <row r="115" spans="1:7" ht="18.75" customHeight="1">
      <c r="A115" s="4">
        <v>97</v>
      </c>
      <c r="B115" s="179"/>
      <c r="C115" s="179"/>
      <c r="D115" s="179"/>
      <c r="E115" s="179"/>
      <c r="F115" s="179"/>
      <c r="G115" s="183"/>
    </row>
    <row r="116" spans="1:7" ht="18.75" customHeight="1">
      <c r="A116" s="4">
        <v>98</v>
      </c>
      <c r="B116" s="179"/>
      <c r="C116" s="179"/>
      <c r="D116" s="179"/>
      <c r="E116" s="179"/>
      <c r="F116" s="179"/>
      <c r="G116" s="183"/>
    </row>
    <row r="117" spans="1:7" ht="18.75" customHeight="1">
      <c r="A117" s="4">
        <v>99</v>
      </c>
      <c r="B117" s="179"/>
      <c r="C117" s="179"/>
      <c r="D117" s="179"/>
      <c r="E117" s="179"/>
      <c r="F117" s="179"/>
      <c r="G117" s="183"/>
    </row>
    <row r="118" spans="1:7" ht="18.75" customHeight="1">
      <c r="A118" s="4">
        <v>100</v>
      </c>
      <c r="B118" s="179"/>
      <c r="C118" s="179"/>
      <c r="D118" s="179"/>
      <c r="E118" s="179"/>
      <c r="F118" s="179"/>
      <c r="G118" s="183"/>
    </row>
  </sheetData>
  <sheetProtection/>
  <printOptions/>
  <pageMargins left="0.1968503937007874" right="0" top="0.3937007874015748" bottom="0.1968503937007874" header="0.5118110236220472" footer="0.5118110236220472"/>
  <pageSetup horizontalDpi="600" verticalDpi="600" orientation="landscape" paperSize="9" scale="125" r:id="rId2"/>
  <drawing r:id="rId1"/>
</worksheet>
</file>

<file path=xl/worksheets/sheet3.xml><?xml version="1.0" encoding="utf-8"?>
<worksheet xmlns="http://schemas.openxmlformats.org/spreadsheetml/2006/main" xmlns:r="http://schemas.openxmlformats.org/officeDocument/2006/relationships">
  <dimension ref="A2:J20"/>
  <sheetViews>
    <sheetView view="pageBreakPreview" zoomScale="60" workbookViewId="0" topLeftCell="A1">
      <selection activeCell="O44" sqref="O44"/>
    </sheetView>
  </sheetViews>
  <sheetFormatPr defaultColWidth="9.00390625" defaultRowHeight="13.5"/>
  <cols>
    <col min="3" max="3" width="7.25390625" style="0" customWidth="1"/>
    <col min="4" max="4" width="4.00390625" style="0" customWidth="1"/>
  </cols>
  <sheetData>
    <row r="2" ht="13.5">
      <c r="A2" s="91" t="s">
        <v>67</v>
      </c>
    </row>
    <row r="4" ht="13.5">
      <c r="A4" t="s">
        <v>43</v>
      </c>
    </row>
    <row r="5" spans="1:3" ht="13.5">
      <c r="A5" s="63"/>
      <c r="B5" s="63"/>
      <c r="C5" s="63"/>
    </row>
    <row r="6" spans="1:6" ht="13.5">
      <c r="A6" s="253"/>
      <c r="B6" s="253"/>
      <c r="C6" s="255"/>
      <c r="D6" s="253"/>
      <c r="E6" s="253"/>
      <c r="F6" s="253"/>
    </row>
    <row r="7" spans="1:6" ht="13.5">
      <c r="A7" s="253"/>
      <c r="B7" s="253"/>
      <c r="C7" s="256"/>
      <c r="D7" s="249"/>
      <c r="E7" s="250"/>
      <c r="F7" s="251"/>
    </row>
    <row r="8" spans="1:6" ht="13.5">
      <c r="A8" s="253"/>
      <c r="B8" s="253"/>
      <c r="C8" s="256"/>
      <c r="D8" s="249"/>
      <c r="E8" s="250"/>
      <c r="F8" s="251"/>
    </row>
    <row r="9" spans="1:6" ht="13.5">
      <c r="A9" s="253"/>
      <c r="B9" s="253"/>
      <c r="C9" s="257"/>
      <c r="D9" s="253"/>
      <c r="E9" s="253"/>
      <c r="F9" s="253"/>
    </row>
    <row r="10" spans="1:6" ht="13.5">
      <c r="A10" s="252" t="s">
        <v>62</v>
      </c>
      <c r="B10" s="252"/>
      <c r="C10" s="70" t="s">
        <v>63</v>
      </c>
      <c r="D10" s="252" t="s">
        <v>62</v>
      </c>
      <c r="E10" s="252"/>
      <c r="F10" s="252"/>
    </row>
    <row r="11" spans="1:6" ht="13.5">
      <c r="A11" s="248" t="s">
        <v>41</v>
      </c>
      <c r="B11" s="248"/>
      <c r="C11" s="70" t="s">
        <v>64</v>
      </c>
      <c r="D11" s="248" t="s">
        <v>65</v>
      </c>
      <c r="E11" s="248"/>
      <c r="F11" s="248"/>
    </row>
    <row r="14" ht="15">
      <c r="A14" s="64" t="s">
        <v>68</v>
      </c>
    </row>
    <row r="15" ht="15">
      <c r="A15" s="71" t="s">
        <v>69</v>
      </c>
    </row>
    <row r="17" ht="13.5">
      <c r="A17" t="s">
        <v>44</v>
      </c>
    </row>
    <row r="19" spans="1:10" ht="13.5">
      <c r="A19" s="253" t="s">
        <v>42</v>
      </c>
      <c r="B19" s="253"/>
      <c r="C19" s="254" t="s">
        <v>66</v>
      </c>
      <c r="D19" s="254"/>
      <c r="E19" s="254"/>
      <c r="F19" s="254"/>
      <c r="G19" s="254"/>
      <c r="H19" s="254"/>
      <c r="I19" s="254"/>
      <c r="J19" s="254"/>
    </row>
    <row r="20" spans="1:10" ht="27" customHeight="1">
      <c r="A20" s="253"/>
      <c r="B20" s="253"/>
      <c r="C20" s="254"/>
      <c r="D20" s="254"/>
      <c r="E20" s="254"/>
      <c r="F20" s="254"/>
      <c r="G20" s="254"/>
      <c r="H20" s="254"/>
      <c r="I20" s="254"/>
      <c r="J20" s="254"/>
    </row>
  </sheetData>
  <sheetProtection/>
  <mergeCells count="14">
    <mergeCell ref="D9:F9"/>
    <mergeCell ref="C6:C9"/>
    <mergeCell ref="A19:B19"/>
    <mergeCell ref="D7:F7"/>
    <mergeCell ref="D8:F8"/>
    <mergeCell ref="A10:B10"/>
    <mergeCell ref="A11:B11"/>
    <mergeCell ref="D10:F10"/>
    <mergeCell ref="D11:F11"/>
    <mergeCell ref="A20:B20"/>
    <mergeCell ref="C19:J19"/>
    <mergeCell ref="C20:J20"/>
    <mergeCell ref="A6:B9"/>
    <mergeCell ref="D6:F6"/>
  </mergeCells>
  <printOptions horizontalCentered="1" verticalCentered="1"/>
  <pageMargins left="0.3937007874015748" right="0.31496062992125984" top="0.7480314960629921" bottom="0.7480314960629921" header="0.31496062992125984" footer="0.31496062992125984"/>
  <pageSetup orientation="landscape" paperSize="9" scale="130" r:id="rId1"/>
  <headerFooter>
    <oddHeader>&amp;L&amp;9「顧問名簿（左から３番目のタブ）」の作成と提出について&amp;R&amp;9 ３０．４．１８　広報委員会より②</oddHeader>
  </headerFooter>
  <colBreaks count="1" manualBreakCount="1">
    <brk id="20" max="21" man="1"/>
  </colBreaks>
</worksheet>
</file>

<file path=xl/worksheets/sheet4.xml><?xml version="1.0" encoding="utf-8"?>
<worksheet xmlns="http://schemas.openxmlformats.org/spreadsheetml/2006/main" xmlns:r="http://schemas.openxmlformats.org/officeDocument/2006/relationships">
  <dimension ref="B1:R33"/>
  <sheetViews>
    <sheetView zoomScaleSheetLayoutView="90" zoomScalePageLayoutView="0" workbookViewId="0" topLeftCell="E1">
      <selection activeCell="R27" sqref="R27"/>
    </sheetView>
  </sheetViews>
  <sheetFormatPr defaultColWidth="9.00390625" defaultRowHeight="13.5"/>
  <cols>
    <col min="1" max="1" width="5.25390625" style="0" customWidth="1"/>
    <col min="2" max="2" width="0.74609375" style="0" customWidth="1"/>
    <col min="3" max="3" width="40.875" style="0" customWidth="1"/>
    <col min="4" max="4" width="0.74609375" style="0" customWidth="1"/>
    <col min="5" max="5" width="3.50390625" style="92" customWidth="1"/>
    <col min="6" max="6" width="0.74609375" style="92" customWidth="1"/>
    <col min="7" max="7" width="21.25390625" style="102" customWidth="1"/>
    <col min="8" max="8" width="0.74609375" style="92" customWidth="1"/>
    <col min="9" max="10" width="7.00390625" style="92" bestFit="1" customWidth="1"/>
    <col min="11" max="11" width="0.74609375" style="92" customWidth="1"/>
    <col min="12" max="12" width="13.375" style="102" customWidth="1"/>
    <col min="13" max="14" width="0.74609375" style="92" customWidth="1"/>
    <col min="15" max="15" width="9.125" style="0" customWidth="1"/>
    <col min="16" max="16" width="14.375" style="0" customWidth="1"/>
    <col min="17" max="17" width="9.125" style="0" customWidth="1"/>
    <col min="18" max="18" width="20.125" style="0" customWidth="1"/>
  </cols>
  <sheetData>
    <row r="1" spans="2:14" ht="14.25" customHeight="1">
      <c r="B1" s="93"/>
      <c r="C1" s="292">
        <f>'選手名簿（〆切 4月26日）'!B11</f>
        <v>0</v>
      </c>
      <c r="D1" s="94"/>
      <c r="E1" s="294" t="s">
        <v>326</v>
      </c>
      <c r="F1" s="295"/>
      <c r="G1" s="295"/>
      <c r="H1" s="296"/>
      <c r="I1" s="297">
        <f>'選手名簿（〆切 4月26日）'!F10</f>
        <v>0</v>
      </c>
      <c r="J1" s="295"/>
      <c r="K1" s="295"/>
      <c r="L1" s="295"/>
      <c r="M1" s="298"/>
      <c r="N1" s="70"/>
    </row>
    <row r="2" spans="2:14" ht="14.25" customHeight="1" thickBot="1">
      <c r="B2" s="95"/>
      <c r="C2" s="293"/>
      <c r="D2" s="96"/>
      <c r="E2" s="258" t="s">
        <v>327</v>
      </c>
      <c r="F2" s="250"/>
      <c r="G2" s="250"/>
      <c r="H2" s="251"/>
      <c r="I2" s="249">
        <f>'選手名簿（〆切 4月26日）'!F12</f>
        <v>0</v>
      </c>
      <c r="J2" s="250"/>
      <c r="K2" s="250"/>
      <c r="L2" s="250"/>
      <c r="M2" s="299"/>
      <c r="N2" s="70"/>
    </row>
    <row r="3" spans="2:18" ht="13.5" customHeight="1">
      <c r="B3" s="268" t="s">
        <v>358</v>
      </c>
      <c r="C3" s="269"/>
      <c r="D3" s="270"/>
      <c r="E3" s="258" t="s">
        <v>321</v>
      </c>
      <c r="F3" s="250"/>
      <c r="G3" s="250"/>
      <c r="H3" s="251"/>
      <c r="I3" s="259"/>
      <c r="J3" s="260"/>
      <c r="K3" s="260"/>
      <c r="L3" s="260"/>
      <c r="M3" s="261"/>
      <c r="N3" s="70"/>
      <c r="O3" s="283" t="s">
        <v>361</v>
      </c>
      <c r="P3" s="284"/>
      <c r="Q3" s="284"/>
      <c r="R3" s="285"/>
    </row>
    <row r="4" spans="2:18" ht="14.25" thickBot="1">
      <c r="B4" s="271"/>
      <c r="C4" s="272"/>
      <c r="D4" s="273"/>
      <c r="E4" s="262" t="s">
        <v>328</v>
      </c>
      <c r="F4" s="263"/>
      <c r="G4" s="263"/>
      <c r="H4" s="264"/>
      <c r="I4" s="265"/>
      <c r="J4" s="266"/>
      <c r="K4" s="266"/>
      <c r="L4" s="266"/>
      <c r="M4" s="267"/>
      <c r="N4" s="70"/>
      <c r="O4" s="286"/>
      <c r="P4" s="287"/>
      <c r="Q4" s="287"/>
      <c r="R4" s="288"/>
    </row>
    <row r="5" spans="2:17" ht="13.5" customHeight="1" thickBot="1">
      <c r="B5" s="271"/>
      <c r="C5" s="272"/>
      <c r="D5" s="273"/>
      <c r="E5" s="97"/>
      <c r="F5" s="98"/>
      <c r="G5" s="99" t="s">
        <v>322</v>
      </c>
      <c r="H5" s="98"/>
      <c r="I5" s="100" t="s">
        <v>323</v>
      </c>
      <c r="J5" s="100" t="s">
        <v>324</v>
      </c>
      <c r="K5" s="98"/>
      <c r="L5" s="99" t="s">
        <v>325</v>
      </c>
      <c r="M5" s="101"/>
      <c r="N5" s="70"/>
      <c r="O5" s="289" t="s">
        <v>363</v>
      </c>
      <c r="P5" s="290"/>
      <c r="Q5" s="291"/>
    </row>
    <row r="6" spans="2:15" ht="13.5">
      <c r="B6" s="271"/>
      <c r="C6" s="272"/>
      <c r="D6" s="273"/>
      <c r="E6" s="198">
        <v>1</v>
      </c>
      <c r="F6" s="110"/>
      <c r="G6" s="189" t="str">
        <f>_xlfn.IFERROR(VLOOKUP(O6,'選手名簿（〆切 4月26日）'!$A$19:$F$118,2,FALSE)," ")</f>
        <v> </v>
      </c>
      <c r="H6" s="111"/>
      <c r="I6" s="196" t="str">
        <f>_xlfn.IFERROR(VLOOKUP(O6,'選手名簿（〆切 4月26日）'!$A$19:$F$118,4,FALSE)," ")</f>
        <v> </v>
      </c>
      <c r="J6" s="189" t="str">
        <f>_xlfn.IFERROR(VLOOKUP(O6,'選手名簿（〆切 4月26日）'!$A$19:$F$118,5,FALSE)," ")</f>
        <v> </v>
      </c>
      <c r="K6" s="110"/>
      <c r="L6" s="189" t="str">
        <f>_xlfn.IFERROR(VLOOKUP(O6,'選手名簿（〆切 4月26日）'!$A$19:$F$118,6,FALSE)," ")</f>
        <v> </v>
      </c>
      <c r="M6" s="103"/>
      <c r="N6" s="70"/>
      <c r="O6" s="180"/>
    </row>
    <row r="7" spans="2:15" ht="13.5">
      <c r="B7" s="271"/>
      <c r="C7" s="272"/>
      <c r="D7" s="273"/>
      <c r="E7" s="198">
        <v>2</v>
      </c>
      <c r="F7" s="110"/>
      <c r="G7" s="189" t="str">
        <f>_xlfn.IFERROR(VLOOKUP(O7,'選手名簿（〆切 4月26日）'!$A$19:$F$118,2,FALSE)," ")</f>
        <v> </v>
      </c>
      <c r="H7" s="111"/>
      <c r="I7" s="196" t="str">
        <f>_xlfn.IFERROR(VLOOKUP(O7,'選手名簿（〆切 4月26日）'!$A$19:$F$118,4,FALSE)," ")</f>
        <v> </v>
      </c>
      <c r="J7" s="189" t="str">
        <f>_xlfn.IFERROR(VLOOKUP(O7,'選手名簿（〆切 4月26日）'!$A$19:$F$118,5,FALSE)," ")</f>
        <v> </v>
      </c>
      <c r="K7" s="110"/>
      <c r="L7" s="189" t="str">
        <f>_xlfn.IFERROR(VLOOKUP(O7,'選手名簿（〆切 4月26日）'!$A$19:$F$118,6,FALSE)," ")</f>
        <v> </v>
      </c>
      <c r="M7" s="103"/>
      <c r="N7" s="70"/>
      <c r="O7" s="181"/>
    </row>
    <row r="8" spans="2:15" ht="13.5">
      <c r="B8" s="271"/>
      <c r="C8" s="272"/>
      <c r="D8" s="273"/>
      <c r="E8" s="198">
        <v>3</v>
      </c>
      <c r="F8" s="110"/>
      <c r="G8" s="189" t="str">
        <f>_xlfn.IFERROR(VLOOKUP(O8,'選手名簿（〆切 4月26日）'!$A$19:$F$118,2,FALSE)," ")</f>
        <v> </v>
      </c>
      <c r="H8" s="111"/>
      <c r="I8" s="196" t="str">
        <f>_xlfn.IFERROR(VLOOKUP(O8,'選手名簿（〆切 4月26日）'!$A$19:$F$118,4,FALSE)," ")</f>
        <v> </v>
      </c>
      <c r="J8" s="189" t="str">
        <f>_xlfn.IFERROR(VLOOKUP(O8,'選手名簿（〆切 4月26日）'!$A$19:$F$118,5,FALSE)," ")</f>
        <v> </v>
      </c>
      <c r="K8" s="110"/>
      <c r="L8" s="189" t="str">
        <f>_xlfn.IFERROR(VLOOKUP(O8,'選手名簿（〆切 4月26日）'!$A$19:$F$118,6,FALSE)," ")</f>
        <v> </v>
      </c>
      <c r="M8" s="103"/>
      <c r="N8" s="70"/>
      <c r="O8" s="181"/>
    </row>
    <row r="9" spans="2:15" ht="13.5">
      <c r="B9" s="271"/>
      <c r="C9" s="272"/>
      <c r="D9" s="273"/>
      <c r="E9" s="198">
        <v>4</v>
      </c>
      <c r="F9" s="110"/>
      <c r="G9" s="189" t="str">
        <f>_xlfn.IFERROR(VLOOKUP(O9,'選手名簿（〆切 4月26日）'!$A$19:$F$118,2,FALSE)," ")</f>
        <v> </v>
      </c>
      <c r="H9" s="111"/>
      <c r="I9" s="196" t="str">
        <f>_xlfn.IFERROR(VLOOKUP(O9,'選手名簿（〆切 4月26日）'!$A$19:$F$118,4,FALSE)," ")</f>
        <v> </v>
      </c>
      <c r="J9" s="189" t="str">
        <f>_xlfn.IFERROR(VLOOKUP(O9,'選手名簿（〆切 4月26日）'!$A$19:$F$118,5,FALSE)," ")</f>
        <v> </v>
      </c>
      <c r="K9" s="110"/>
      <c r="L9" s="189" t="str">
        <f>_xlfn.IFERROR(VLOOKUP(O9,'選手名簿（〆切 4月26日）'!$A$19:$F$118,6,FALSE)," ")</f>
        <v> </v>
      </c>
      <c r="M9" s="103"/>
      <c r="N9" s="70"/>
      <c r="O9" s="181"/>
    </row>
    <row r="10" spans="2:15" ht="13.5">
      <c r="B10" s="271"/>
      <c r="C10" s="272"/>
      <c r="D10" s="273"/>
      <c r="E10" s="198">
        <v>5</v>
      </c>
      <c r="F10" s="110"/>
      <c r="G10" s="189" t="str">
        <f>_xlfn.IFERROR(VLOOKUP(O10,'選手名簿（〆切 4月26日）'!$A$19:$F$118,2,FALSE)," ")</f>
        <v> </v>
      </c>
      <c r="H10" s="111"/>
      <c r="I10" s="196" t="str">
        <f>_xlfn.IFERROR(VLOOKUP(O10,'選手名簿（〆切 4月26日）'!$A$19:$F$118,4,FALSE)," ")</f>
        <v> </v>
      </c>
      <c r="J10" s="189" t="str">
        <f>_xlfn.IFERROR(VLOOKUP(O10,'選手名簿（〆切 4月26日）'!$A$19:$F$118,5,FALSE)," ")</f>
        <v> </v>
      </c>
      <c r="K10" s="110"/>
      <c r="L10" s="189" t="str">
        <f>_xlfn.IFERROR(VLOOKUP(O10,'選手名簿（〆切 4月26日）'!$A$19:$F$118,6,FALSE)," ")</f>
        <v> </v>
      </c>
      <c r="M10" s="103"/>
      <c r="N10" s="70"/>
      <c r="O10" s="181"/>
    </row>
    <row r="11" spans="2:15" ht="13.5">
      <c r="B11" s="271"/>
      <c r="C11" s="272"/>
      <c r="D11" s="273"/>
      <c r="E11" s="198">
        <v>6</v>
      </c>
      <c r="F11" s="110"/>
      <c r="G11" s="189" t="str">
        <f>_xlfn.IFERROR(VLOOKUP(O11,'選手名簿（〆切 4月26日）'!$A$19:$F$118,2,FALSE)," ")</f>
        <v> </v>
      </c>
      <c r="H11" s="111"/>
      <c r="I11" s="196" t="str">
        <f>_xlfn.IFERROR(VLOOKUP(O11,'選手名簿（〆切 4月26日）'!$A$19:$F$118,4,FALSE)," ")</f>
        <v> </v>
      </c>
      <c r="J11" s="189" t="str">
        <f>_xlfn.IFERROR(VLOOKUP(O11,'選手名簿（〆切 4月26日）'!$A$19:$F$118,5,FALSE)," ")</f>
        <v> </v>
      </c>
      <c r="K11" s="110"/>
      <c r="L11" s="189" t="str">
        <f>_xlfn.IFERROR(VLOOKUP(O11,'選手名簿（〆切 4月26日）'!$A$19:$F$118,6,FALSE)," ")</f>
        <v> </v>
      </c>
      <c r="M11" s="103"/>
      <c r="N11" s="70"/>
      <c r="O11" s="181"/>
    </row>
    <row r="12" spans="2:15" ht="13.5">
      <c r="B12" s="271"/>
      <c r="C12" s="272"/>
      <c r="D12" s="273"/>
      <c r="E12" s="198">
        <v>7</v>
      </c>
      <c r="F12" s="110"/>
      <c r="G12" s="189" t="str">
        <f>_xlfn.IFERROR(VLOOKUP(O12,'選手名簿（〆切 4月26日）'!$A$19:$F$118,2,FALSE)," ")</f>
        <v> </v>
      </c>
      <c r="H12" s="111"/>
      <c r="I12" s="196" t="str">
        <f>_xlfn.IFERROR(VLOOKUP(O12,'選手名簿（〆切 4月26日）'!$A$19:$F$118,4,FALSE)," ")</f>
        <v> </v>
      </c>
      <c r="J12" s="196" t="str">
        <f>_xlfn.IFERROR(VLOOKUP(O12,'選手名簿（〆切 4月26日）'!$A$19:$F$118,5,FALSE)," ")</f>
        <v> </v>
      </c>
      <c r="K12" s="110"/>
      <c r="L12" s="189" t="str">
        <f>_xlfn.IFERROR(VLOOKUP(O12,'選手名簿（〆切 4月26日）'!$A$19:$F$118,6,FALSE)," ")</f>
        <v> </v>
      </c>
      <c r="M12" s="103"/>
      <c r="N12" s="70"/>
      <c r="O12" s="181"/>
    </row>
    <row r="13" spans="2:15" ht="13.5">
      <c r="B13" s="271"/>
      <c r="C13" s="272"/>
      <c r="D13" s="273"/>
      <c r="E13" s="198">
        <v>8</v>
      </c>
      <c r="F13" s="110"/>
      <c r="G13" s="189" t="str">
        <f>_xlfn.IFERROR(VLOOKUP(O13,'選手名簿（〆切 4月26日）'!$A$19:$F$118,2,FALSE)," ")</f>
        <v> </v>
      </c>
      <c r="H13" s="111"/>
      <c r="I13" s="196" t="str">
        <f>_xlfn.IFERROR(VLOOKUP(O13,'選手名簿（〆切 4月26日）'!$A$19:$F$118,4,FALSE)," ")</f>
        <v> </v>
      </c>
      <c r="J13" s="189" t="str">
        <f>_xlfn.IFERROR(VLOOKUP(O13,'選手名簿（〆切 4月26日）'!$A$19:$F$118,5,FALSE)," ")</f>
        <v> </v>
      </c>
      <c r="K13" s="110"/>
      <c r="L13" s="189" t="str">
        <f>_xlfn.IFERROR(VLOOKUP(O13,'選手名簿（〆切 4月26日）'!$A$19:$F$118,6,FALSE)," ")</f>
        <v> </v>
      </c>
      <c r="M13" s="103"/>
      <c r="N13" s="70"/>
      <c r="O13" s="181"/>
    </row>
    <row r="14" spans="2:15" ht="13.5">
      <c r="B14" s="271"/>
      <c r="C14" s="272"/>
      <c r="D14" s="273"/>
      <c r="E14" s="198">
        <v>9</v>
      </c>
      <c r="F14" s="110"/>
      <c r="G14" s="189" t="str">
        <f>_xlfn.IFERROR(VLOOKUP(O14,'選手名簿（〆切 4月26日）'!$A$19:$F$118,2,FALSE)," ")</f>
        <v> </v>
      </c>
      <c r="H14" s="111"/>
      <c r="I14" s="196" t="str">
        <f>_xlfn.IFERROR(VLOOKUP(O14,'選手名簿（〆切 4月26日）'!$A$19:$F$118,4,FALSE)," ")</f>
        <v> </v>
      </c>
      <c r="J14" s="189" t="str">
        <f>_xlfn.IFERROR(VLOOKUP(O14,'選手名簿（〆切 4月26日）'!$A$19:$F$118,5,FALSE)," ")</f>
        <v> </v>
      </c>
      <c r="K14" s="110"/>
      <c r="L14" s="189" t="str">
        <f>_xlfn.IFERROR(VLOOKUP(O14,'選手名簿（〆切 4月26日）'!$A$19:$F$118,6,FALSE)," ")</f>
        <v> </v>
      </c>
      <c r="M14" s="103"/>
      <c r="N14" s="70"/>
      <c r="O14" s="181"/>
    </row>
    <row r="15" spans="2:15" ht="13.5">
      <c r="B15" s="271"/>
      <c r="C15" s="272"/>
      <c r="D15" s="273"/>
      <c r="E15" s="198">
        <v>10</v>
      </c>
      <c r="F15" s="110"/>
      <c r="G15" s="189" t="str">
        <f>_xlfn.IFERROR(VLOOKUP(O15,'選手名簿（〆切 4月26日）'!$A$19:$F$118,2,FALSE)," ")</f>
        <v> </v>
      </c>
      <c r="H15" s="111"/>
      <c r="I15" s="196" t="str">
        <f>_xlfn.IFERROR(VLOOKUP(O15,'選手名簿（〆切 4月26日）'!$A$19:$F$118,4,FALSE)," ")</f>
        <v> </v>
      </c>
      <c r="J15" s="189" t="str">
        <f>_xlfn.IFERROR(VLOOKUP(O15,'選手名簿（〆切 4月26日）'!$A$19:$F$118,5,FALSE)," ")</f>
        <v> </v>
      </c>
      <c r="K15" s="110"/>
      <c r="L15" s="189" t="str">
        <f>_xlfn.IFERROR(VLOOKUP(O15,'選手名簿（〆切 4月26日）'!$A$19:$F$118,6,FALSE)," ")</f>
        <v> </v>
      </c>
      <c r="M15" s="103"/>
      <c r="N15" s="70"/>
      <c r="O15" s="181"/>
    </row>
    <row r="16" spans="2:15" ht="13.5" customHeight="1" thickBot="1">
      <c r="B16" s="274"/>
      <c r="C16" s="275"/>
      <c r="D16" s="276"/>
      <c r="E16" s="198">
        <v>11</v>
      </c>
      <c r="F16" s="110"/>
      <c r="G16" s="189" t="str">
        <f>_xlfn.IFERROR(VLOOKUP(O16,'選手名簿（〆切 4月26日）'!$A$19:$F$118,2,FALSE)," ")</f>
        <v> </v>
      </c>
      <c r="H16" s="111"/>
      <c r="I16" s="196" t="str">
        <f>_xlfn.IFERROR(VLOOKUP(O16,'選手名簿（〆切 4月26日）'!$A$19:$F$118,4,FALSE)," ")</f>
        <v> </v>
      </c>
      <c r="J16" s="189" t="str">
        <f>_xlfn.IFERROR(VLOOKUP(O16,'選手名簿（〆切 4月26日）'!$A$19:$F$118,5,FALSE)," ")</f>
        <v> </v>
      </c>
      <c r="K16" s="110"/>
      <c r="L16" s="189" t="str">
        <f>_xlfn.IFERROR(VLOOKUP(O16,'選手名簿（〆切 4月26日）'!$A$19:$F$118,6,FALSE)," ")</f>
        <v> </v>
      </c>
      <c r="M16" s="103"/>
      <c r="N16" s="70"/>
      <c r="O16" s="181"/>
    </row>
    <row r="17" spans="2:15" ht="13.5" customHeight="1">
      <c r="B17" s="268" t="s">
        <v>359</v>
      </c>
      <c r="C17" s="269"/>
      <c r="D17" s="270"/>
      <c r="E17" s="198">
        <v>12</v>
      </c>
      <c r="F17" s="110"/>
      <c r="G17" s="189" t="str">
        <f>_xlfn.IFERROR(VLOOKUP(O17,'選手名簿（〆切 4月26日）'!$A$19:$F$118,2,FALSE)," ")</f>
        <v> </v>
      </c>
      <c r="H17" s="111"/>
      <c r="I17" s="196" t="str">
        <f>_xlfn.IFERROR(VLOOKUP(O17,'選手名簿（〆切 4月26日）'!$A$19:$F$118,4,FALSE)," ")</f>
        <v> </v>
      </c>
      <c r="J17" s="189" t="str">
        <f>_xlfn.IFERROR(VLOOKUP(O17,'選手名簿（〆切 4月26日）'!$A$19:$F$118,5,FALSE)," ")</f>
        <v> </v>
      </c>
      <c r="K17" s="110"/>
      <c r="L17" s="189" t="str">
        <f>_xlfn.IFERROR(VLOOKUP(O17,'選手名簿（〆切 4月26日）'!$A$19:$F$118,6,FALSE)," ")</f>
        <v> </v>
      </c>
      <c r="M17" s="103"/>
      <c r="N17" s="70"/>
      <c r="O17" s="181"/>
    </row>
    <row r="18" spans="2:15" ht="13.5" customHeight="1">
      <c r="B18" s="271"/>
      <c r="C18" s="272"/>
      <c r="D18" s="273"/>
      <c r="E18" s="198">
        <v>13</v>
      </c>
      <c r="F18" s="110"/>
      <c r="G18" s="189" t="str">
        <f>_xlfn.IFERROR(VLOOKUP(O18,'選手名簿（〆切 4月26日）'!$A$19:$F$118,2,FALSE)," ")</f>
        <v> </v>
      </c>
      <c r="H18" s="111"/>
      <c r="I18" s="196" t="str">
        <f>_xlfn.IFERROR(VLOOKUP(O18,'選手名簿（〆切 4月26日）'!$A$19:$F$118,4,FALSE)," ")</f>
        <v> </v>
      </c>
      <c r="J18" s="189" t="str">
        <f>_xlfn.IFERROR(VLOOKUP(O18,'選手名簿（〆切 4月26日）'!$A$19:$F$118,5,FALSE)," ")</f>
        <v> </v>
      </c>
      <c r="K18" s="110"/>
      <c r="L18" s="189" t="str">
        <f>_xlfn.IFERROR(VLOOKUP(O18,'選手名簿（〆切 4月26日）'!$A$19:$F$118,6,FALSE)," ")</f>
        <v> </v>
      </c>
      <c r="M18" s="103"/>
      <c r="N18" s="70"/>
      <c r="O18" s="181"/>
    </row>
    <row r="19" spans="2:15" ht="13.5" customHeight="1">
      <c r="B19" s="271"/>
      <c r="C19" s="272"/>
      <c r="D19" s="273"/>
      <c r="E19" s="199">
        <v>14</v>
      </c>
      <c r="F19" s="112"/>
      <c r="G19" s="189" t="str">
        <f>_xlfn.IFERROR(VLOOKUP(O19,'選手名簿（〆切 4月26日）'!$A$19:$F$118,2,FALSE)," ")</f>
        <v> </v>
      </c>
      <c r="H19" s="200"/>
      <c r="I19" s="196" t="str">
        <f>_xlfn.IFERROR(VLOOKUP(O19,'選手名簿（〆切 4月26日）'!$A$19:$F$118,4,FALSE)," ")</f>
        <v> </v>
      </c>
      <c r="J19" s="189" t="str">
        <f>_xlfn.IFERROR(VLOOKUP(O19,'選手名簿（〆切 4月26日）'!$A$19:$F$118,5,FALSE)," ")</f>
        <v> </v>
      </c>
      <c r="K19" s="110"/>
      <c r="L19" s="189" t="str">
        <f>_xlfn.IFERROR(VLOOKUP(O19,'選手名簿（〆切 4月26日）'!$A$19:$F$118,6,FALSE)," ")</f>
        <v> </v>
      </c>
      <c r="M19" s="103"/>
      <c r="N19" s="70"/>
      <c r="O19" s="181"/>
    </row>
    <row r="20" spans="2:15" ht="13.5">
      <c r="B20" s="271"/>
      <c r="C20" s="272"/>
      <c r="D20" s="273"/>
      <c r="E20" s="198">
        <v>15</v>
      </c>
      <c r="F20" s="110"/>
      <c r="G20" s="189" t="str">
        <f>_xlfn.IFERROR(VLOOKUP(O20,'選手名簿（〆切 4月26日）'!$A$19:$F$118,2,FALSE)," ")</f>
        <v> </v>
      </c>
      <c r="H20" s="111"/>
      <c r="I20" s="196" t="str">
        <f>_xlfn.IFERROR(VLOOKUP(O20,'選手名簿（〆切 4月26日）'!$A$19:$F$118,4,FALSE)," ")</f>
        <v> </v>
      </c>
      <c r="J20" s="189" t="str">
        <f>_xlfn.IFERROR(VLOOKUP(O20,'選手名簿（〆切 4月26日）'!$A$19:$F$118,5,FALSE)," ")</f>
        <v> </v>
      </c>
      <c r="K20" s="110"/>
      <c r="L20" s="189" t="str">
        <f>_xlfn.IFERROR(VLOOKUP(O20,'選手名簿（〆切 4月26日）'!$A$19:$F$118,6,FALSE)," ")</f>
        <v> </v>
      </c>
      <c r="M20" s="103"/>
      <c r="N20" s="70"/>
      <c r="O20" s="181"/>
    </row>
    <row r="21" spans="2:15" ht="13.5">
      <c r="B21" s="271"/>
      <c r="C21" s="272"/>
      <c r="D21" s="273"/>
      <c r="E21" s="198">
        <v>16</v>
      </c>
      <c r="F21" s="110"/>
      <c r="G21" s="189" t="str">
        <f>_xlfn.IFERROR(VLOOKUP(O21,'選手名簿（〆切 4月26日）'!$A$19:$F$118,2,FALSE)," ")</f>
        <v> </v>
      </c>
      <c r="H21" s="111"/>
      <c r="I21" s="196" t="str">
        <f>_xlfn.IFERROR(VLOOKUP(O21,'選手名簿（〆切 4月26日）'!$A$19:$F$118,4,FALSE)," ")</f>
        <v> </v>
      </c>
      <c r="J21" s="189" t="str">
        <f>_xlfn.IFERROR(VLOOKUP(O21,'選手名簿（〆切 4月26日）'!$A$19:$F$118,5,FALSE)," ")</f>
        <v> </v>
      </c>
      <c r="K21" s="110"/>
      <c r="L21" s="189" t="str">
        <f>_xlfn.IFERROR(VLOOKUP(O21,'選手名簿（〆切 4月26日）'!$A$19:$F$118,6,FALSE)," ")</f>
        <v> </v>
      </c>
      <c r="M21" s="103"/>
      <c r="N21" s="70"/>
      <c r="O21" s="181"/>
    </row>
    <row r="22" spans="2:15" ht="13.5">
      <c r="B22" s="271"/>
      <c r="C22" s="272"/>
      <c r="D22" s="273"/>
      <c r="E22" s="198">
        <v>17</v>
      </c>
      <c r="F22" s="110"/>
      <c r="G22" s="189" t="str">
        <f>_xlfn.IFERROR(VLOOKUP(O22,'選手名簿（〆切 4月26日）'!$A$19:$F$118,2,FALSE)," ")</f>
        <v> </v>
      </c>
      <c r="H22" s="111"/>
      <c r="I22" s="196" t="str">
        <f>_xlfn.IFERROR(VLOOKUP(O22,'選手名簿（〆切 4月26日）'!$A$19:$F$118,4,FALSE)," ")</f>
        <v> </v>
      </c>
      <c r="J22" s="189" t="str">
        <f>_xlfn.IFERROR(VLOOKUP(O22,'選手名簿（〆切 4月26日）'!$A$19:$F$118,5,FALSE)," ")</f>
        <v> </v>
      </c>
      <c r="K22" s="110"/>
      <c r="L22" s="189" t="str">
        <f>_xlfn.IFERROR(VLOOKUP(O22,'選手名簿（〆切 4月26日）'!$A$19:$F$118,6,FALSE)," ")</f>
        <v> </v>
      </c>
      <c r="M22" s="103"/>
      <c r="N22" s="70"/>
      <c r="O22" s="181"/>
    </row>
    <row r="23" spans="2:15" ht="13.5">
      <c r="B23" s="271"/>
      <c r="C23" s="272"/>
      <c r="D23" s="273"/>
      <c r="E23" s="198">
        <v>18</v>
      </c>
      <c r="F23" s="110"/>
      <c r="G23" s="189" t="str">
        <f>_xlfn.IFERROR(VLOOKUP(O23,'選手名簿（〆切 4月26日）'!$A$19:$F$118,2,FALSE)," ")</f>
        <v> </v>
      </c>
      <c r="H23" s="111"/>
      <c r="I23" s="196" t="str">
        <f>_xlfn.IFERROR(VLOOKUP(O23,'選手名簿（〆切 4月26日）'!$A$19:$F$118,4,FALSE)," ")</f>
        <v> </v>
      </c>
      <c r="J23" s="189" t="str">
        <f>_xlfn.IFERROR(VLOOKUP(O23,'選手名簿（〆切 4月26日）'!$A$19:$F$118,5,FALSE)," ")</f>
        <v> </v>
      </c>
      <c r="K23" s="110"/>
      <c r="L23" s="189" t="str">
        <f>_xlfn.IFERROR(VLOOKUP(O23,'選手名簿（〆切 4月26日）'!$A$19:$F$118,6,FALSE)," ")</f>
        <v> </v>
      </c>
      <c r="M23" s="103"/>
      <c r="N23" s="70"/>
      <c r="O23" s="181"/>
    </row>
    <row r="24" spans="2:15" ht="13.5">
      <c r="B24" s="271"/>
      <c r="C24" s="272"/>
      <c r="D24" s="273"/>
      <c r="E24" s="198">
        <v>19</v>
      </c>
      <c r="F24" s="110"/>
      <c r="G24" s="189" t="str">
        <f>_xlfn.IFERROR(VLOOKUP(O24,'選手名簿（〆切 4月26日）'!$A$19:$F$118,2,FALSE)," ")</f>
        <v> </v>
      </c>
      <c r="H24" s="111"/>
      <c r="I24" s="196" t="str">
        <f>_xlfn.IFERROR(VLOOKUP(O24,'選手名簿（〆切 4月26日）'!$A$19:$F$118,4,FALSE)," ")</f>
        <v> </v>
      </c>
      <c r="J24" s="189" t="str">
        <f>_xlfn.IFERROR(VLOOKUP(O24,'選手名簿（〆切 4月26日）'!$A$19:$F$118,5,FALSE)," ")</f>
        <v> </v>
      </c>
      <c r="K24" s="110"/>
      <c r="L24" s="189" t="str">
        <f>_xlfn.IFERROR(VLOOKUP(O24,'選手名簿（〆切 4月26日）'!$A$19:$F$118,6,FALSE)," ")</f>
        <v> </v>
      </c>
      <c r="M24" s="103"/>
      <c r="N24" s="70"/>
      <c r="O24" s="181"/>
    </row>
    <row r="25" spans="2:15" ht="13.5">
      <c r="B25" s="271"/>
      <c r="C25" s="272"/>
      <c r="D25" s="273"/>
      <c r="E25" s="198">
        <v>20</v>
      </c>
      <c r="F25" s="110"/>
      <c r="G25" s="189" t="str">
        <f>_xlfn.IFERROR(VLOOKUP(O25,'選手名簿（〆切 4月26日）'!$A$19:$F$118,2,FALSE)," ")</f>
        <v> </v>
      </c>
      <c r="H25" s="111"/>
      <c r="I25" s="196" t="str">
        <f>_xlfn.IFERROR(VLOOKUP(O25,'選手名簿（〆切 4月26日）'!$A$19:$F$118,4,FALSE)," ")</f>
        <v> </v>
      </c>
      <c r="J25" s="189" t="str">
        <f>_xlfn.IFERROR(VLOOKUP(O25,'選手名簿（〆切 4月26日）'!$A$19:$F$118,5,FALSE)," ")</f>
        <v> </v>
      </c>
      <c r="K25" s="110"/>
      <c r="L25" s="189" t="str">
        <f>_xlfn.IFERROR(VLOOKUP(O25,'選手名簿（〆切 4月26日）'!$A$19:$F$118,6,FALSE)," ")</f>
        <v> </v>
      </c>
      <c r="M25" s="103"/>
      <c r="N25" s="70"/>
      <c r="O25" s="181"/>
    </row>
    <row r="26" spans="2:15" ht="13.5">
      <c r="B26" s="271"/>
      <c r="C26" s="272"/>
      <c r="D26" s="273"/>
      <c r="E26" s="198">
        <v>21</v>
      </c>
      <c r="F26" s="110"/>
      <c r="G26" s="189" t="str">
        <f>_xlfn.IFERROR(VLOOKUP(O26,'選手名簿（〆切 4月26日）'!$A$19:$F$118,2,FALSE)," ")</f>
        <v> </v>
      </c>
      <c r="H26" s="111"/>
      <c r="I26" s="196" t="str">
        <f>_xlfn.IFERROR(VLOOKUP(O26,'選手名簿（〆切 4月26日）'!$A$19:$F$118,4,FALSE)," ")</f>
        <v> </v>
      </c>
      <c r="J26" s="189" t="str">
        <f>_xlfn.IFERROR(VLOOKUP(O26,'選手名簿（〆切 4月26日）'!$A$19:$F$118,5,FALSE)," ")</f>
        <v> </v>
      </c>
      <c r="K26" s="110"/>
      <c r="L26" s="189" t="str">
        <f>_xlfn.IFERROR(VLOOKUP(O26,'選手名簿（〆切 4月26日）'!$A$19:$F$118,6,FALSE)," ")</f>
        <v> </v>
      </c>
      <c r="M26" s="103"/>
      <c r="N26" s="70"/>
      <c r="O26" s="181"/>
    </row>
    <row r="27" spans="2:15" ht="13.5">
      <c r="B27" s="271"/>
      <c r="C27" s="272"/>
      <c r="D27" s="273"/>
      <c r="E27" s="198">
        <v>22</v>
      </c>
      <c r="F27" s="110"/>
      <c r="G27" s="189" t="str">
        <f>_xlfn.IFERROR(VLOOKUP(O27,'選手名簿（〆切 4月26日）'!$A$19:$F$118,2,FALSE)," ")</f>
        <v> </v>
      </c>
      <c r="H27" s="111"/>
      <c r="I27" s="196" t="str">
        <f>_xlfn.IFERROR(VLOOKUP(O27,'選手名簿（〆切 4月26日）'!$A$19:$F$118,4,FALSE)," ")</f>
        <v> </v>
      </c>
      <c r="J27" s="189" t="str">
        <f>_xlfn.IFERROR(VLOOKUP(O27,'選手名簿（〆切 4月26日）'!$A$19:$F$118,5,FALSE)," ")</f>
        <v> </v>
      </c>
      <c r="K27" s="110"/>
      <c r="L27" s="189" t="str">
        <f>_xlfn.IFERROR(VLOOKUP(O27,'選手名簿（〆切 4月26日）'!$A$19:$F$118,6,FALSE)," ")</f>
        <v> </v>
      </c>
      <c r="M27" s="103"/>
      <c r="N27" s="70"/>
      <c r="O27" s="181"/>
    </row>
    <row r="28" spans="2:15" ht="13.5">
      <c r="B28" s="271"/>
      <c r="C28" s="272"/>
      <c r="D28" s="273"/>
      <c r="E28" s="198">
        <v>23</v>
      </c>
      <c r="F28" s="110"/>
      <c r="G28" s="189" t="str">
        <f>_xlfn.IFERROR(VLOOKUP(O28,'選手名簿（〆切 4月26日）'!$A$19:$F$118,2,FALSE)," ")</f>
        <v> </v>
      </c>
      <c r="H28" s="111"/>
      <c r="I28" s="196" t="str">
        <f>_xlfn.IFERROR(VLOOKUP(O28,'選手名簿（〆切 4月26日）'!$A$19:$F$118,4,FALSE)," ")</f>
        <v> </v>
      </c>
      <c r="J28" s="189" t="str">
        <f>_xlfn.IFERROR(VLOOKUP(O28,'選手名簿（〆切 4月26日）'!$A$19:$F$118,5,FALSE)," ")</f>
        <v> </v>
      </c>
      <c r="K28" s="110"/>
      <c r="L28" s="189" t="str">
        <f>_xlfn.IFERROR(VLOOKUP(O28,'選手名簿（〆切 4月26日）'!$A$19:$F$118,6,FALSE)," ")</f>
        <v> </v>
      </c>
      <c r="M28" s="103"/>
      <c r="N28" s="70"/>
      <c r="O28" s="181"/>
    </row>
    <row r="29" spans="2:15" ht="13.5">
      <c r="B29" s="271"/>
      <c r="C29" s="272"/>
      <c r="D29" s="273"/>
      <c r="E29" s="198">
        <v>24</v>
      </c>
      <c r="F29" s="110"/>
      <c r="G29" s="189" t="str">
        <f>_xlfn.IFERROR(VLOOKUP(O29,'選手名簿（〆切 4月26日）'!$A$19:$F$118,2,FALSE)," ")</f>
        <v> </v>
      </c>
      <c r="H29" s="111"/>
      <c r="I29" s="196" t="str">
        <f>_xlfn.IFERROR(VLOOKUP(O29,'選手名簿（〆切 4月26日）'!$A$19:$F$118,4,FALSE)," ")</f>
        <v> </v>
      </c>
      <c r="J29" s="189" t="str">
        <f>_xlfn.IFERROR(VLOOKUP(O29,'選手名簿（〆切 4月26日）'!$A$19:$F$118,5,FALSE)," ")</f>
        <v> </v>
      </c>
      <c r="K29" s="110"/>
      <c r="L29" s="189" t="str">
        <f>_xlfn.IFERROR(VLOOKUP(O29,'選手名簿（〆切 4月26日）'!$A$19:$F$118,6,FALSE)," ")</f>
        <v> </v>
      </c>
      <c r="M29" s="103"/>
      <c r="N29" s="70"/>
      <c r="O29" s="181"/>
    </row>
    <row r="30" spans="2:15" ht="14.25" thickBot="1">
      <c r="B30" s="274"/>
      <c r="C30" s="275"/>
      <c r="D30" s="276"/>
      <c r="E30" s="198">
        <v>25</v>
      </c>
      <c r="F30" s="110"/>
      <c r="G30" s="189" t="str">
        <f>_xlfn.IFERROR(VLOOKUP(O30,'選手名簿（〆切 4月26日）'!$A$19:$F$118,2,FALSE)," ")</f>
        <v> </v>
      </c>
      <c r="H30" s="111"/>
      <c r="I30" s="196" t="str">
        <f>_xlfn.IFERROR(VLOOKUP(O30,'選手名簿（〆切 4月26日）'!$A$19:$F$118,4,FALSE)," ")</f>
        <v> </v>
      </c>
      <c r="J30" s="189" t="str">
        <f>_xlfn.IFERROR(VLOOKUP(O30,'選手名簿（〆切 4月26日）'!$A$19:$F$118,5,FALSE)," ")</f>
        <v> </v>
      </c>
      <c r="K30" s="110"/>
      <c r="L30" s="189" t="str">
        <f>_xlfn.IFERROR(VLOOKUP(O30,'選手名簿（〆切 4月26日）'!$A$19:$F$118,6,FALSE)," ")</f>
        <v> </v>
      </c>
      <c r="M30" s="103"/>
      <c r="N30" s="70"/>
      <c r="O30" s="181"/>
    </row>
    <row r="31" spans="2:15" ht="13.5" customHeight="1">
      <c r="B31" s="277" t="s">
        <v>360</v>
      </c>
      <c r="C31" s="278"/>
      <c r="D31" s="279"/>
      <c r="E31" s="198">
        <v>26</v>
      </c>
      <c r="F31" s="110"/>
      <c r="G31" s="189" t="str">
        <f>_xlfn.IFERROR(VLOOKUP(O31,'選手名簿（〆切 4月26日）'!$A$19:$F$118,2,FALSE)," ")</f>
        <v> </v>
      </c>
      <c r="H31" s="111"/>
      <c r="I31" s="196" t="str">
        <f>_xlfn.IFERROR(VLOOKUP(O31,'選手名簿（〆切 4月26日）'!$A$19:$F$118,4,FALSE)," ")</f>
        <v> </v>
      </c>
      <c r="J31" s="189" t="str">
        <f>_xlfn.IFERROR(VLOOKUP(O31,'選手名簿（〆切 4月26日）'!$A$19:$F$118,5,FALSE)," ")</f>
        <v> </v>
      </c>
      <c r="K31" s="110"/>
      <c r="L31" s="189" t="str">
        <f>_xlfn.IFERROR(VLOOKUP(O31,'選手名簿（〆切 4月26日）'!$A$19:$F$118,6,FALSE)," ")</f>
        <v> </v>
      </c>
      <c r="M31" s="103"/>
      <c r="N31" s="70"/>
      <c r="O31" s="181"/>
    </row>
    <row r="32" spans="2:15" ht="13.5" customHeight="1">
      <c r="B32" s="277"/>
      <c r="C32" s="278"/>
      <c r="D32" s="279"/>
      <c r="E32" s="198">
        <v>27</v>
      </c>
      <c r="F32" s="110"/>
      <c r="G32" s="189" t="str">
        <f>_xlfn.IFERROR(VLOOKUP(O32,'選手名簿（〆切 4月26日）'!$A$19:$F$118,2,FALSE)," ")</f>
        <v> </v>
      </c>
      <c r="H32" s="111"/>
      <c r="I32" s="196" t="str">
        <f>_xlfn.IFERROR(VLOOKUP(O32,'選手名簿（〆切 4月26日）'!$A$19:$F$118,4,FALSE)," ")</f>
        <v> </v>
      </c>
      <c r="J32" s="189" t="str">
        <f>_xlfn.IFERROR(VLOOKUP(O32,'選手名簿（〆切 4月26日）'!$A$19:$F$118,5,FALSE)," ")</f>
        <v> </v>
      </c>
      <c r="K32" s="110"/>
      <c r="L32" s="189" t="str">
        <f>_xlfn.IFERROR(VLOOKUP(O32,'選手名簿（〆切 4月26日）'!$A$19:$F$118,6,FALSE)," ")</f>
        <v> </v>
      </c>
      <c r="M32" s="103"/>
      <c r="N32" s="70"/>
      <c r="O32" s="181"/>
    </row>
    <row r="33" spans="2:15" ht="14.25" customHeight="1" thickBot="1">
      <c r="B33" s="280"/>
      <c r="C33" s="281"/>
      <c r="D33" s="282"/>
      <c r="E33" s="201">
        <v>28</v>
      </c>
      <c r="F33" s="113"/>
      <c r="G33" s="190" t="str">
        <f>_xlfn.IFERROR(VLOOKUP(O33,'選手名簿（〆切 4月26日）'!$A$19:$F$118,2,FALSE)," ")</f>
        <v> </v>
      </c>
      <c r="H33" s="114"/>
      <c r="I33" s="197" t="str">
        <f>_xlfn.IFERROR(VLOOKUP(O33,'選手名簿（〆切 4月26日）'!$A$19:$F$118,4,FALSE)," ")</f>
        <v> </v>
      </c>
      <c r="J33" s="190" t="str">
        <f>_xlfn.IFERROR(VLOOKUP(O33,'選手名簿（〆切 4月26日）'!$A$19:$F$118,5,FALSE)," ")</f>
        <v> </v>
      </c>
      <c r="K33" s="113"/>
      <c r="L33" s="190" t="str">
        <f>_xlfn.IFERROR(VLOOKUP(O33,'選手名簿（〆切 4月26日）'!$A$19:$F$118,6,FALSE)," ")</f>
        <v> </v>
      </c>
      <c r="M33" s="191"/>
      <c r="N33" s="67"/>
      <c r="O33" s="181"/>
    </row>
  </sheetData>
  <sheetProtection/>
  <mergeCells count="14">
    <mergeCell ref="O3:R4"/>
    <mergeCell ref="O5:Q5"/>
    <mergeCell ref="C1:C2"/>
    <mergeCell ref="E1:H1"/>
    <mergeCell ref="I1:M1"/>
    <mergeCell ref="E2:H2"/>
    <mergeCell ref="I2:M2"/>
    <mergeCell ref="B3:D16"/>
    <mergeCell ref="E3:H3"/>
    <mergeCell ref="I3:M3"/>
    <mergeCell ref="E4:H4"/>
    <mergeCell ref="I4:M4"/>
    <mergeCell ref="B17:D30"/>
    <mergeCell ref="B31:D33"/>
  </mergeCells>
  <printOptions horizontalCentered="1"/>
  <pageMargins left="0.31496062992125984" right="0.31496062992125984" top="0.35433070866141736" bottom="0.35433070866141736"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B1:AA33"/>
  <sheetViews>
    <sheetView zoomScalePageLayoutView="0" workbookViewId="0" topLeftCell="A1">
      <selection activeCell="E6" sqref="E6:U33"/>
    </sheetView>
  </sheetViews>
  <sheetFormatPr defaultColWidth="9.00390625" defaultRowHeight="13.5"/>
  <cols>
    <col min="1" max="1" width="5.25390625" style="0" customWidth="1"/>
    <col min="2" max="2" width="0.74609375" style="0" customWidth="1"/>
    <col min="3" max="3" width="40.875" style="0" customWidth="1"/>
    <col min="4" max="4" width="0.74609375" style="0" customWidth="1"/>
    <col min="5" max="5" width="2.25390625" style="116" customWidth="1"/>
    <col min="6" max="6" width="0.2421875" style="116" customWidth="1"/>
    <col min="7" max="7" width="10.25390625" style="117" customWidth="1"/>
    <col min="8" max="8" width="0.2421875" style="116" customWidth="1"/>
    <col min="9" max="9" width="2.625" style="116" customWidth="1"/>
    <col min="10" max="10" width="3.625" style="116" customWidth="1"/>
    <col min="11" max="11" width="0.12890625" style="116" customWidth="1"/>
    <col min="12" max="12" width="6.25390625" style="117" customWidth="1"/>
    <col min="13" max="13" width="0.12890625" style="116" customWidth="1"/>
    <col min="14" max="14" width="2.25390625" style="116" customWidth="1"/>
    <col min="15" max="15" width="0.2421875" style="116" customWidth="1"/>
    <col min="16" max="16" width="10.25390625" style="117" customWidth="1"/>
    <col min="17" max="17" width="0.2421875" style="116" customWidth="1"/>
    <col min="18" max="18" width="2.50390625" style="116" customWidth="1"/>
    <col min="19" max="19" width="3.625" style="116" customWidth="1"/>
    <col min="20" max="20" width="0.12890625" style="116" customWidth="1"/>
    <col min="21" max="21" width="6.25390625" style="117" customWidth="1"/>
    <col min="22" max="22" width="0.12890625" style="116" customWidth="1"/>
    <col min="23" max="23" width="0.74609375" style="0" customWidth="1"/>
    <col min="25" max="25" width="14.50390625" style="0" customWidth="1"/>
    <col min="27" max="27" width="23.00390625" style="0" customWidth="1"/>
  </cols>
  <sheetData>
    <row r="1" spans="2:22" ht="14.25" customHeight="1">
      <c r="B1" s="93"/>
      <c r="C1" s="292">
        <f>'選手名簿（〆切 4月26日）'!B11</f>
        <v>0</v>
      </c>
      <c r="D1" s="94"/>
      <c r="E1" s="312" t="s">
        <v>329</v>
      </c>
      <c r="F1" s="313"/>
      <c r="G1" s="313"/>
      <c r="H1" s="313"/>
      <c r="I1" s="313"/>
      <c r="J1" s="313"/>
      <c r="K1" s="313"/>
      <c r="L1" s="313"/>
      <c r="M1" s="314"/>
      <c r="N1" s="312">
        <f>'選手名簿（〆切 4月26日）'!F11</f>
        <v>0</v>
      </c>
      <c r="O1" s="313"/>
      <c r="P1" s="313"/>
      <c r="Q1" s="313"/>
      <c r="R1" s="313"/>
      <c r="S1" s="313"/>
      <c r="T1" s="313"/>
      <c r="U1" s="313"/>
      <c r="V1" s="314"/>
    </row>
    <row r="2" spans="2:22" ht="14.25" customHeight="1" thickBot="1">
      <c r="B2" s="95"/>
      <c r="C2" s="293"/>
      <c r="D2" s="96"/>
      <c r="E2" s="300" t="s">
        <v>330</v>
      </c>
      <c r="F2" s="301"/>
      <c r="G2" s="301"/>
      <c r="H2" s="301"/>
      <c r="I2" s="301"/>
      <c r="J2" s="301"/>
      <c r="K2" s="301"/>
      <c r="L2" s="301"/>
      <c r="M2" s="302"/>
      <c r="N2" s="315">
        <f>'選手名簿（〆切 4月26日）'!F12</f>
        <v>0</v>
      </c>
      <c r="O2" s="316"/>
      <c r="P2" s="316"/>
      <c r="Q2" s="316"/>
      <c r="R2" s="316"/>
      <c r="S2" s="316"/>
      <c r="T2" s="316"/>
      <c r="U2" s="316"/>
      <c r="V2" s="317"/>
    </row>
    <row r="3" spans="2:27" ht="13.5" customHeight="1">
      <c r="B3" s="268" t="s">
        <v>362</v>
      </c>
      <c r="C3" s="269"/>
      <c r="D3" s="270"/>
      <c r="E3" s="300" t="s">
        <v>321</v>
      </c>
      <c r="F3" s="301"/>
      <c r="G3" s="301"/>
      <c r="H3" s="301"/>
      <c r="I3" s="301"/>
      <c r="J3" s="301"/>
      <c r="K3" s="301"/>
      <c r="L3" s="301"/>
      <c r="M3" s="302"/>
      <c r="N3" s="303"/>
      <c r="O3" s="304"/>
      <c r="P3" s="304"/>
      <c r="Q3" s="304"/>
      <c r="R3" s="304"/>
      <c r="S3" s="304"/>
      <c r="T3" s="304"/>
      <c r="U3" s="304"/>
      <c r="V3" s="305"/>
      <c r="X3" s="283" t="s">
        <v>361</v>
      </c>
      <c r="Y3" s="284"/>
      <c r="Z3" s="284"/>
      <c r="AA3" s="285"/>
    </row>
    <row r="4" spans="2:27" ht="14.25" thickBot="1">
      <c r="B4" s="271"/>
      <c r="C4" s="272"/>
      <c r="D4" s="273"/>
      <c r="E4" s="306" t="s">
        <v>331</v>
      </c>
      <c r="F4" s="307"/>
      <c r="G4" s="307"/>
      <c r="H4" s="307"/>
      <c r="I4" s="307"/>
      <c r="J4" s="307"/>
      <c r="K4" s="307"/>
      <c r="L4" s="307"/>
      <c r="M4" s="308"/>
      <c r="N4" s="309"/>
      <c r="O4" s="310"/>
      <c r="P4" s="310"/>
      <c r="Q4" s="310"/>
      <c r="R4" s="310"/>
      <c r="S4" s="310"/>
      <c r="T4" s="310"/>
      <c r="U4" s="310"/>
      <c r="V4" s="311"/>
      <c r="X4" s="286"/>
      <c r="Y4" s="287"/>
      <c r="Z4" s="287"/>
      <c r="AA4" s="288"/>
    </row>
    <row r="5" spans="2:26" ht="13.5" customHeight="1" thickBot="1">
      <c r="B5" s="271"/>
      <c r="C5" s="272"/>
      <c r="D5" s="273"/>
      <c r="E5" s="104"/>
      <c r="F5" s="105"/>
      <c r="G5" s="106" t="s">
        <v>322</v>
      </c>
      <c r="H5" s="105"/>
      <c r="I5" s="107" t="s">
        <v>323</v>
      </c>
      <c r="J5" s="107" t="s">
        <v>324</v>
      </c>
      <c r="K5" s="105"/>
      <c r="L5" s="108" t="s">
        <v>325</v>
      </c>
      <c r="M5" s="109"/>
      <c r="N5" s="104"/>
      <c r="O5" s="105"/>
      <c r="P5" s="106" t="s">
        <v>322</v>
      </c>
      <c r="Q5" s="105"/>
      <c r="R5" s="107" t="s">
        <v>323</v>
      </c>
      <c r="S5" s="107" t="s">
        <v>324</v>
      </c>
      <c r="T5" s="105"/>
      <c r="U5" s="108" t="s">
        <v>325</v>
      </c>
      <c r="V5" s="109"/>
      <c r="X5" s="289" t="s">
        <v>332</v>
      </c>
      <c r="Y5" s="290"/>
      <c r="Z5" s="291"/>
    </row>
    <row r="6" spans="2:26" ht="13.5">
      <c r="B6" s="271"/>
      <c r="C6" s="272"/>
      <c r="D6" s="273"/>
      <c r="E6" s="171">
        <v>1</v>
      </c>
      <c r="F6" s="110"/>
      <c r="G6" s="189" t="str">
        <f>_xlfn.IFERROR(VLOOKUP(X6,'選手名簿（〆切 4月26日）'!$A$19:$F$118,2,FALSE)," ")</f>
        <v> </v>
      </c>
      <c r="H6" s="111"/>
      <c r="I6" s="189" t="str">
        <f>_xlfn.IFERROR(VLOOKUP(X6,'選手名簿（〆切 4月26日）'!$A$19:$F$118,4,FALSE)," ")</f>
        <v> </v>
      </c>
      <c r="J6" s="196" t="str">
        <f>_xlfn.IFERROR(VLOOKUP(X6,'選手名簿（〆切 4月26日）'!$A$19:$F$118,5,FALSE)," ")</f>
        <v> </v>
      </c>
      <c r="K6" s="110"/>
      <c r="L6" s="189" t="str">
        <f>_xlfn.IFERROR(VLOOKUP(X6,'選手名簿（〆切 4月26日）'!$A$19:$F$118,6,FALSE)," ")</f>
        <v> </v>
      </c>
      <c r="M6" s="103"/>
      <c r="N6" s="171">
        <v>29</v>
      </c>
      <c r="O6" s="110"/>
      <c r="P6" s="189" t="str">
        <f>_xlfn.IFERROR(VLOOKUP(Z6,'選手名簿（〆切 4月26日）'!$A$19:$F$118,2,FALSE)," ")</f>
        <v> </v>
      </c>
      <c r="Q6" s="111"/>
      <c r="R6" s="189" t="str">
        <f>_xlfn.IFERROR(VLOOKUP(Z6,'選手名簿（〆切 4月26日）'!$A$19:$F$118,4,FALSE)," ")</f>
        <v> </v>
      </c>
      <c r="S6" s="196" t="str">
        <f>_xlfn.IFERROR(VLOOKUP(Z6,'選手名簿（〆切 4月26日）'!$A$19:$F$118,5,FALSE)," ")</f>
        <v> </v>
      </c>
      <c r="T6" s="110"/>
      <c r="U6" s="189" t="str">
        <f>_xlfn.IFERROR(VLOOKUP(Z6,'選手名簿（〆切 4月26日）'!$A$19:$F$118,6,FALSE)," ")</f>
        <v> </v>
      </c>
      <c r="V6" s="103"/>
      <c r="X6" s="180"/>
      <c r="Z6" s="180"/>
    </row>
    <row r="7" spans="2:26" ht="13.5">
      <c r="B7" s="271"/>
      <c r="C7" s="272"/>
      <c r="D7" s="273"/>
      <c r="E7" s="171">
        <v>2</v>
      </c>
      <c r="F7" s="110"/>
      <c r="G7" s="189" t="str">
        <f>_xlfn.IFERROR(VLOOKUP(X7,'選手名簿（〆切 4月26日）'!$A$19:$F$118,2,FALSE)," ")</f>
        <v> </v>
      </c>
      <c r="H7" s="111"/>
      <c r="I7" s="189" t="str">
        <f>_xlfn.IFERROR(VLOOKUP(X7,'選手名簿（〆切 4月26日）'!$A$19:$F$118,4,FALSE)," ")</f>
        <v> </v>
      </c>
      <c r="J7" s="196" t="str">
        <f>_xlfn.IFERROR(VLOOKUP(X7,'選手名簿（〆切 4月26日）'!$A$19:$F$118,5,FALSE)," ")</f>
        <v> </v>
      </c>
      <c r="K7" s="110"/>
      <c r="L7" s="189" t="str">
        <f>_xlfn.IFERROR(VLOOKUP(X7,'選手名簿（〆切 4月26日）'!$A$19:$F$118,6,FALSE)," ")</f>
        <v> </v>
      </c>
      <c r="M7" s="103"/>
      <c r="N7" s="171">
        <v>30</v>
      </c>
      <c r="O7" s="110"/>
      <c r="P7" s="189" t="str">
        <f>_xlfn.IFERROR(VLOOKUP(Z7,'選手名簿（〆切 4月26日）'!$A$19:$F$118,2,FALSE)," ")</f>
        <v> </v>
      </c>
      <c r="Q7" s="111"/>
      <c r="R7" s="189" t="str">
        <f>_xlfn.IFERROR(VLOOKUP(Z7,'選手名簿（〆切 4月26日）'!$A$19:$F$118,4,FALSE)," ")</f>
        <v> </v>
      </c>
      <c r="S7" s="196" t="str">
        <f>_xlfn.IFERROR(VLOOKUP(Z7,'選手名簿（〆切 4月26日）'!$A$19:$F$118,5,FALSE)," ")</f>
        <v> </v>
      </c>
      <c r="T7" s="110"/>
      <c r="U7" s="189" t="str">
        <f>_xlfn.IFERROR(VLOOKUP(Z7,'選手名簿（〆切 4月26日）'!$A$19:$F$118,6,FALSE)," ")</f>
        <v> </v>
      </c>
      <c r="V7" s="103"/>
      <c r="X7" s="181"/>
      <c r="Z7" s="181"/>
    </row>
    <row r="8" spans="2:26" ht="13.5">
      <c r="B8" s="271"/>
      <c r="C8" s="272"/>
      <c r="D8" s="273"/>
      <c r="E8" s="171">
        <v>3</v>
      </c>
      <c r="F8" s="110"/>
      <c r="G8" s="189" t="str">
        <f>_xlfn.IFERROR(VLOOKUP(X8,'選手名簿（〆切 4月26日）'!$A$19:$F$118,2,FALSE)," ")</f>
        <v> </v>
      </c>
      <c r="H8" s="111"/>
      <c r="I8" s="189" t="str">
        <f>_xlfn.IFERROR(VLOOKUP(X8,'選手名簿（〆切 4月26日）'!$A$19:$F$118,4,FALSE)," ")</f>
        <v> </v>
      </c>
      <c r="J8" s="196" t="str">
        <f>_xlfn.IFERROR(VLOOKUP(X8,'選手名簿（〆切 4月26日）'!$A$19:$F$118,5,FALSE)," ")</f>
        <v> </v>
      </c>
      <c r="K8" s="110"/>
      <c r="L8" s="189" t="str">
        <f>_xlfn.IFERROR(VLOOKUP(X8,'選手名簿（〆切 4月26日）'!$A$19:$F$118,6,FALSE)," ")</f>
        <v> </v>
      </c>
      <c r="M8" s="103"/>
      <c r="N8" s="171">
        <v>31</v>
      </c>
      <c r="O8" s="110"/>
      <c r="P8" s="189" t="str">
        <f>_xlfn.IFERROR(VLOOKUP(Z8,'選手名簿（〆切 4月26日）'!$A$19:$F$118,2,FALSE)," ")</f>
        <v> </v>
      </c>
      <c r="Q8" s="111"/>
      <c r="R8" s="189" t="str">
        <f>_xlfn.IFERROR(VLOOKUP(Z8,'選手名簿（〆切 4月26日）'!$A$19:$F$118,4,FALSE)," ")</f>
        <v> </v>
      </c>
      <c r="S8" s="196" t="str">
        <f>_xlfn.IFERROR(VLOOKUP(Z8,'選手名簿（〆切 4月26日）'!$A$19:$F$118,5,FALSE)," ")</f>
        <v> </v>
      </c>
      <c r="T8" s="110"/>
      <c r="U8" s="189" t="str">
        <f>_xlfn.IFERROR(VLOOKUP(Z8,'選手名簿（〆切 4月26日）'!$A$19:$F$118,6,FALSE)," ")</f>
        <v> </v>
      </c>
      <c r="V8" s="103"/>
      <c r="X8" s="181"/>
      <c r="Z8" s="181"/>
    </row>
    <row r="9" spans="2:26" ht="13.5">
      <c r="B9" s="271"/>
      <c r="C9" s="272"/>
      <c r="D9" s="273"/>
      <c r="E9" s="171">
        <v>4</v>
      </c>
      <c r="F9" s="110"/>
      <c r="G9" s="189" t="str">
        <f>_xlfn.IFERROR(VLOOKUP(X9,'選手名簿（〆切 4月26日）'!$A$19:$F$118,2,FALSE)," ")</f>
        <v> </v>
      </c>
      <c r="H9" s="111"/>
      <c r="I9" s="189" t="str">
        <f>_xlfn.IFERROR(VLOOKUP(X9,'選手名簿（〆切 4月26日）'!$A$19:$F$118,4,FALSE)," ")</f>
        <v> </v>
      </c>
      <c r="J9" s="196" t="str">
        <f>_xlfn.IFERROR(VLOOKUP(X9,'選手名簿（〆切 4月26日）'!$A$19:$F$118,5,FALSE)," ")</f>
        <v> </v>
      </c>
      <c r="K9" s="110"/>
      <c r="L9" s="189" t="str">
        <f>_xlfn.IFERROR(VLOOKUP(X9,'選手名簿（〆切 4月26日）'!$A$19:$F$118,6,FALSE)," ")</f>
        <v> </v>
      </c>
      <c r="M9" s="103"/>
      <c r="N9" s="171">
        <v>32</v>
      </c>
      <c r="O9" s="110"/>
      <c r="P9" s="189" t="str">
        <f>_xlfn.IFERROR(VLOOKUP(Z9,'選手名簿（〆切 4月26日）'!$A$19:$F$118,2,FALSE)," ")</f>
        <v> </v>
      </c>
      <c r="Q9" s="111"/>
      <c r="R9" s="189" t="str">
        <f>_xlfn.IFERROR(VLOOKUP(Z9,'選手名簿（〆切 4月26日）'!$A$19:$F$118,4,FALSE)," ")</f>
        <v> </v>
      </c>
      <c r="S9" s="196" t="str">
        <f>_xlfn.IFERROR(VLOOKUP(Z9,'選手名簿（〆切 4月26日）'!$A$19:$F$118,5,FALSE)," ")</f>
        <v> </v>
      </c>
      <c r="T9" s="110"/>
      <c r="U9" s="189" t="str">
        <f>_xlfn.IFERROR(VLOOKUP(Z9,'選手名簿（〆切 4月26日）'!$A$19:$F$118,6,FALSE)," ")</f>
        <v> </v>
      </c>
      <c r="V9" s="103"/>
      <c r="X9" s="181"/>
      <c r="Z9" s="181"/>
    </row>
    <row r="10" spans="2:26" ht="13.5">
      <c r="B10" s="271"/>
      <c r="C10" s="272"/>
      <c r="D10" s="273"/>
      <c r="E10" s="171">
        <v>5</v>
      </c>
      <c r="F10" s="110"/>
      <c r="G10" s="189" t="str">
        <f>_xlfn.IFERROR(VLOOKUP(X10,'選手名簿（〆切 4月26日）'!$A$19:$F$118,2,FALSE)," ")</f>
        <v> </v>
      </c>
      <c r="H10" s="111"/>
      <c r="I10" s="189" t="str">
        <f>_xlfn.IFERROR(VLOOKUP(X10,'選手名簿（〆切 4月26日）'!$A$19:$F$118,4,FALSE)," ")</f>
        <v> </v>
      </c>
      <c r="J10" s="196" t="str">
        <f>_xlfn.IFERROR(VLOOKUP(X10,'選手名簿（〆切 4月26日）'!$A$19:$F$118,5,FALSE)," ")</f>
        <v> </v>
      </c>
      <c r="K10" s="110"/>
      <c r="L10" s="189" t="str">
        <f>_xlfn.IFERROR(VLOOKUP(X10,'選手名簿（〆切 4月26日）'!$A$19:$F$118,6,FALSE)," ")</f>
        <v> </v>
      </c>
      <c r="M10" s="103"/>
      <c r="N10" s="171">
        <v>33</v>
      </c>
      <c r="O10" s="110"/>
      <c r="P10" s="189" t="str">
        <f>_xlfn.IFERROR(VLOOKUP(Z10,'選手名簿（〆切 4月26日）'!$A$19:$F$118,2,FALSE)," ")</f>
        <v> </v>
      </c>
      <c r="Q10" s="111"/>
      <c r="R10" s="189" t="str">
        <f>_xlfn.IFERROR(VLOOKUP(Z10,'選手名簿（〆切 4月26日）'!$A$19:$F$118,4,FALSE)," ")</f>
        <v> </v>
      </c>
      <c r="S10" s="196" t="str">
        <f>_xlfn.IFERROR(VLOOKUP(Z10,'選手名簿（〆切 4月26日）'!$A$19:$F$118,5,FALSE)," ")</f>
        <v> </v>
      </c>
      <c r="T10" s="110"/>
      <c r="U10" s="189" t="str">
        <f>_xlfn.IFERROR(VLOOKUP(Z10,'選手名簿（〆切 4月26日）'!$A$19:$F$118,6,FALSE)," ")</f>
        <v> </v>
      </c>
      <c r="V10" s="103"/>
      <c r="X10" s="181"/>
      <c r="Z10" s="181"/>
    </row>
    <row r="11" spans="2:26" ht="13.5">
      <c r="B11" s="271"/>
      <c r="C11" s="272"/>
      <c r="D11" s="273"/>
      <c r="E11" s="171">
        <v>6</v>
      </c>
      <c r="F11" s="110"/>
      <c r="G11" s="189" t="str">
        <f>_xlfn.IFERROR(VLOOKUP(X11,'選手名簿（〆切 4月26日）'!$A$19:$F$118,2,FALSE)," ")</f>
        <v> </v>
      </c>
      <c r="H11" s="111"/>
      <c r="I11" s="189" t="str">
        <f>_xlfn.IFERROR(VLOOKUP(X11,'選手名簿（〆切 4月26日）'!$A$19:$F$118,4,FALSE)," ")</f>
        <v> </v>
      </c>
      <c r="J11" s="196" t="str">
        <f>_xlfn.IFERROR(VLOOKUP(X11,'選手名簿（〆切 4月26日）'!$A$19:$F$118,5,FALSE)," ")</f>
        <v> </v>
      </c>
      <c r="K11" s="110"/>
      <c r="L11" s="189" t="str">
        <f>_xlfn.IFERROR(VLOOKUP(X11,'選手名簿（〆切 4月26日）'!$A$19:$F$118,6,FALSE)," ")</f>
        <v> </v>
      </c>
      <c r="M11" s="103"/>
      <c r="N11" s="171">
        <v>34</v>
      </c>
      <c r="O11" s="110"/>
      <c r="P11" s="189" t="str">
        <f>_xlfn.IFERROR(VLOOKUP(Z11,'選手名簿（〆切 4月26日）'!$A$19:$F$118,2,FALSE)," ")</f>
        <v> </v>
      </c>
      <c r="Q11" s="111"/>
      <c r="R11" s="189" t="str">
        <f>_xlfn.IFERROR(VLOOKUP(Z11,'選手名簿（〆切 4月26日）'!$A$19:$F$118,4,FALSE)," ")</f>
        <v> </v>
      </c>
      <c r="S11" s="196" t="str">
        <f>_xlfn.IFERROR(VLOOKUP(Z11,'選手名簿（〆切 4月26日）'!$A$19:$F$118,5,FALSE)," ")</f>
        <v> </v>
      </c>
      <c r="T11" s="110"/>
      <c r="U11" s="189" t="str">
        <f>_xlfn.IFERROR(VLOOKUP(Z11,'選手名簿（〆切 4月26日）'!$A$19:$F$118,6,FALSE)," ")</f>
        <v> </v>
      </c>
      <c r="V11" s="103"/>
      <c r="X11" s="181"/>
      <c r="Z11" s="181"/>
    </row>
    <row r="12" spans="2:26" ht="13.5">
      <c r="B12" s="271"/>
      <c r="C12" s="272"/>
      <c r="D12" s="273"/>
      <c r="E12" s="171">
        <v>7</v>
      </c>
      <c r="F12" s="110"/>
      <c r="G12" s="189" t="str">
        <f>_xlfn.IFERROR(VLOOKUP(X12,'選手名簿（〆切 4月26日）'!$A$19:$F$118,2,FALSE)," ")</f>
        <v> </v>
      </c>
      <c r="H12" s="111"/>
      <c r="I12" s="189" t="str">
        <f>_xlfn.IFERROR(VLOOKUP(X12,'選手名簿（〆切 4月26日）'!$A$19:$F$118,4,FALSE)," ")</f>
        <v> </v>
      </c>
      <c r="J12" s="196" t="str">
        <f>_xlfn.IFERROR(VLOOKUP(X12,'選手名簿（〆切 4月26日）'!$A$19:$F$118,5,FALSE)," ")</f>
        <v> </v>
      </c>
      <c r="K12" s="110"/>
      <c r="L12" s="189" t="str">
        <f>_xlfn.IFERROR(VLOOKUP(X12,'選手名簿（〆切 4月26日）'!$A$19:$F$118,6,FALSE)," ")</f>
        <v> </v>
      </c>
      <c r="M12" s="103"/>
      <c r="N12" s="171">
        <v>35</v>
      </c>
      <c r="O12" s="110"/>
      <c r="P12" s="189" t="str">
        <f>_xlfn.IFERROR(VLOOKUP(Z12,'選手名簿（〆切 4月26日）'!$A$19:$F$118,2,FALSE)," ")</f>
        <v> </v>
      </c>
      <c r="Q12" s="111"/>
      <c r="R12" s="189" t="str">
        <f>_xlfn.IFERROR(VLOOKUP(Z12,'選手名簿（〆切 4月26日）'!$A$19:$F$118,4,FALSE)," ")</f>
        <v> </v>
      </c>
      <c r="S12" s="196" t="str">
        <f>_xlfn.IFERROR(VLOOKUP(Z12,'選手名簿（〆切 4月26日）'!$A$19:$F$118,5,FALSE)," ")</f>
        <v> </v>
      </c>
      <c r="T12" s="110"/>
      <c r="U12" s="189" t="str">
        <f>_xlfn.IFERROR(VLOOKUP(Z12,'選手名簿（〆切 4月26日）'!$A$19:$F$118,6,FALSE)," ")</f>
        <v> </v>
      </c>
      <c r="V12" s="103"/>
      <c r="X12" s="181"/>
      <c r="Z12" s="181"/>
    </row>
    <row r="13" spans="2:26" ht="13.5">
      <c r="B13" s="271"/>
      <c r="C13" s="272"/>
      <c r="D13" s="273"/>
      <c r="E13" s="171">
        <v>8</v>
      </c>
      <c r="F13" s="110"/>
      <c r="G13" s="189" t="str">
        <f>_xlfn.IFERROR(VLOOKUP(X13,'選手名簿（〆切 4月26日）'!$A$19:$F$118,2,FALSE)," ")</f>
        <v> </v>
      </c>
      <c r="H13" s="111"/>
      <c r="I13" s="189" t="str">
        <f>_xlfn.IFERROR(VLOOKUP(X13,'選手名簿（〆切 4月26日）'!$A$19:$F$118,4,FALSE)," ")</f>
        <v> </v>
      </c>
      <c r="J13" s="196" t="str">
        <f>_xlfn.IFERROR(VLOOKUP(X13,'選手名簿（〆切 4月26日）'!$A$19:$F$118,5,FALSE)," ")</f>
        <v> </v>
      </c>
      <c r="K13" s="110"/>
      <c r="L13" s="189" t="str">
        <f>_xlfn.IFERROR(VLOOKUP(X13,'選手名簿（〆切 4月26日）'!$A$19:$F$118,6,FALSE)," ")</f>
        <v> </v>
      </c>
      <c r="M13" s="103"/>
      <c r="N13" s="171">
        <v>36</v>
      </c>
      <c r="O13" s="110"/>
      <c r="P13" s="189" t="str">
        <f>_xlfn.IFERROR(VLOOKUP(Z13,'選手名簿（〆切 4月26日）'!$A$19:$F$118,2,FALSE)," ")</f>
        <v> </v>
      </c>
      <c r="Q13" s="111"/>
      <c r="R13" s="189" t="str">
        <f>_xlfn.IFERROR(VLOOKUP(Z13,'選手名簿（〆切 4月26日）'!$A$19:$F$118,4,FALSE)," ")</f>
        <v> </v>
      </c>
      <c r="S13" s="196" t="str">
        <f>_xlfn.IFERROR(VLOOKUP(Z13,'選手名簿（〆切 4月26日）'!$A$19:$F$118,5,FALSE)," ")</f>
        <v> </v>
      </c>
      <c r="T13" s="110"/>
      <c r="U13" s="189" t="str">
        <f>_xlfn.IFERROR(VLOOKUP(Z13,'選手名簿（〆切 4月26日）'!$A$19:$F$118,6,FALSE)," ")</f>
        <v> </v>
      </c>
      <c r="V13" s="103"/>
      <c r="X13" s="181"/>
      <c r="Z13" s="181"/>
    </row>
    <row r="14" spans="2:26" ht="13.5">
      <c r="B14" s="271"/>
      <c r="C14" s="272"/>
      <c r="D14" s="273"/>
      <c r="E14" s="171">
        <v>9</v>
      </c>
      <c r="F14" s="110"/>
      <c r="G14" s="189" t="str">
        <f>_xlfn.IFERROR(VLOOKUP(X14,'選手名簿（〆切 4月26日）'!$A$19:$F$118,2,FALSE)," ")</f>
        <v> </v>
      </c>
      <c r="H14" s="111"/>
      <c r="I14" s="189" t="str">
        <f>_xlfn.IFERROR(VLOOKUP(X14,'選手名簿（〆切 4月26日）'!$A$19:$F$118,4,FALSE)," ")</f>
        <v> </v>
      </c>
      <c r="J14" s="196" t="str">
        <f>_xlfn.IFERROR(VLOOKUP(X14,'選手名簿（〆切 4月26日）'!$A$19:$F$118,5,FALSE)," ")</f>
        <v> </v>
      </c>
      <c r="K14" s="110"/>
      <c r="L14" s="189" t="str">
        <f>_xlfn.IFERROR(VLOOKUP(X14,'選手名簿（〆切 4月26日）'!$A$19:$F$118,6,FALSE)," ")</f>
        <v> </v>
      </c>
      <c r="M14" s="103"/>
      <c r="N14" s="171">
        <v>37</v>
      </c>
      <c r="O14" s="110"/>
      <c r="P14" s="189" t="str">
        <f>_xlfn.IFERROR(VLOOKUP(Z14,'選手名簿（〆切 4月26日）'!$A$19:$F$118,2,FALSE)," ")</f>
        <v> </v>
      </c>
      <c r="Q14" s="111"/>
      <c r="R14" s="189" t="str">
        <f>_xlfn.IFERROR(VLOOKUP(Z14,'選手名簿（〆切 4月26日）'!$A$19:$F$118,4,FALSE)," ")</f>
        <v> </v>
      </c>
      <c r="S14" s="196" t="str">
        <f>_xlfn.IFERROR(VLOOKUP(Z14,'選手名簿（〆切 4月26日）'!$A$19:$F$118,5,FALSE)," ")</f>
        <v> </v>
      </c>
      <c r="T14" s="110"/>
      <c r="U14" s="189" t="str">
        <f>_xlfn.IFERROR(VLOOKUP(Z14,'選手名簿（〆切 4月26日）'!$A$19:$F$118,6,FALSE)," ")</f>
        <v> </v>
      </c>
      <c r="V14" s="103"/>
      <c r="X14" s="181"/>
      <c r="Z14" s="181"/>
    </row>
    <row r="15" spans="2:26" ht="13.5">
      <c r="B15" s="271"/>
      <c r="C15" s="272"/>
      <c r="D15" s="273"/>
      <c r="E15" s="171">
        <v>10</v>
      </c>
      <c r="F15" s="110"/>
      <c r="G15" s="189" t="str">
        <f>_xlfn.IFERROR(VLOOKUP(X15,'選手名簿（〆切 4月26日）'!$A$19:$F$118,2,FALSE)," ")</f>
        <v> </v>
      </c>
      <c r="H15" s="111"/>
      <c r="I15" s="189" t="str">
        <f>_xlfn.IFERROR(VLOOKUP(X15,'選手名簿（〆切 4月26日）'!$A$19:$F$118,4,FALSE)," ")</f>
        <v> </v>
      </c>
      <c r="J15" s="196" t="str">
        <f>_xlfn.IFERROR(VLOOKUP(X15,'選手名簿（〆切 4月26日）'!$A$19:$F$118,5,FALSE)," ")</f>
        <v> </v>
      </c>
      <c r="K15" s="110"/>
      <c r="L15" s="189" t="str">
        <f>_xlfn.IFERROR(VLOOKUP(X15,'選手名簿（〆切 4月26日）'!$A$19:$F$118,6,FALSE)," ")</f>
        <v> </v>
      </c>
      <c r="M15" s="103"/>
      <c r="N15" s="171">
        <v>38</v>
      </c>
      <c r="O15" s="110"/>
      <c r="P15" s="189" t="str">
        <f>_xlfn.IFERROR(VLOOKUP(Z15,'選手名簿（〆切 4月26日）'!$A$19:$F$118,2,FALSE)," ")</f>
        <v> </v>
      </c>
      <c r="Q15" s="111"/>
      <c r="R15" s="189" t="str">
        <f>_xlfn.IFERROR(VLOOKUP(Z15,'選手名簿（〆切 4月26日）'!$A$19:$F$118,4,FALSE)," ")</f>
        <v> </v>
      </c>
      <c r="S15" s="196" t="str">
        <f>_xlfn.IFERROR(VLOOKUP(Z15,'選手名簿（〆切 4月26日）'!$A$19:$F$118,5,FALSE)," ")</f>
        <v> </v>
      </c>
      <c r="T15" s="110"/>
      <c r="U15" s="189" t="str">
        <f>_xlfn.IFERROR(VLOOKUP(Z15,'選手名簿（〆切 4月26日）'!$A$19:$F$118,6,FALSE)," ")</f>
        <v> </v>
      </c>
      <c r="V15" s="103"/>
      <c r="X15" s="181"/>
      <c r="Z15" s="181"/>
    </row>
    <row r="16" spans="2:26" ht="13.5" customHeight="1" thickBot="1">
      <c r="B16" s="274"/>
      <c r="C16" s="275"/>
      <c r="D16" s="276"/>
      <c r="E16" s="171">
        <v>11</v>
      </c>
      <c r="F16" s="110"/>
      <c r="G16" s="189" t="str">
        <f>_xlfn.IFERROR(VLOOKUP(X16,'選手名簿（〆切 4月26日）'!$A$19:$F$118,2,FALSE)," ")</f>
        <v> </v>
      </c>
      <c r="H16" s="111"/>
      <c r="I16" s="189" t="str">
        <f>_xlfn.IFERROR(VLOOKUP(X16,'選手名簿（〆切 4月26日）'!$A$19:$F$118,4,FALSE)," ")</f>
        <v> </v>
      </c>
      <c r="J16" s="196" t="str">
        <f>_xlfn.IFERROR(VLOOKUP(X16,'選手名簿（〆切 4月26日）'!$A$19:$F$118,5,FALSE)," ")</f>
        <v> </v>
      </c>
      <c r="K16" s="110"/>
      <c r="L16" s="189" t="str">
        <f>_xlfn.IFERROR(VLOOKUP(X16,'選手名簿（〆切 4月26日）'!$A$19:$F$118,6,FALSE)," ")</f>
        <v> </v>
      </c>
      <c r="M16" s="103"/>
      <c r="N16" s="171">
        <v>39</v>
      </c>
      <c r="O16" s="110"/>
      <c r="P16" s="189" t="str">
        <f>_xlfn.IFERROR(VLOOKUP(Z16,'選手名簿（〆切 4月26日）'!$A$19:$F$118,2,FALSE)," ")</f>
        <v> </v>
      </c>
      <c r="Q16" s="111"/>
      <c r="R16" s="189" t="str">
        <f>_xlfn.IFERROR(VLOOKUP(Z16,'選手名簿（〆切 4月26日）'!$A$19:$F$118,4,FALSE)," ")</f>
        <v> </v>
      </c>
      <c r="S16" s="196" t="str">
        <f>_xlfn.IFERROR(VLOOKUP(Z16,'選手名簿（〆切 4月26日）'!$A$19:$F$118,5,FALSE)," ")</f>
        <v> </v>
      </c>
      <c r="T16" s="110"/>
      <c r="U16" s="189" t="str">
        <f>_xlfn.IFERROR(VLOOKUP(Z16,'選手名簿（〆切 4月26日）'!$A$19:$F$118,6,FALSE)," ")</f>
        <v> </v>
      </c>
      <c r="V16" s="103"/>
      <c r="X16" s="181"/>
      <c r="Z16" s="181"/>
    </row>
    <row r="17" spans="2:26" ht="13.5" customHeight="1">
      <c r="B17" s="268" t="s">
        <v>359</v>
      </c>
      <c r="C17" s="269"/>
      <c r="D17" s="270"/>
      <c r="E17" s="171">
        <v>12</v>
      </c>
      <c r="F17" s="110"/>
      <c r="G17" s="189" t="str">
        <f>_xlfn.IFERROR(VLOOKUP(X17,'選手名簿（〆切 4月26日）'!$A$19:$F$118,2,FALSE)," ")</f>
        <v> </v>
      </c>
      <c r="H17" s="111"/>
      <c r="I17" s="189" t="str">
        <f>_xlfn.IFERROR(VLOOKUP(X17,'選手名簿（〆切 4月26日）'!$A$19:$F$118,4,FALSE)," ")</f>
        <v> </v>
      </c>
      <c r="J17" s="196" t="str">
        <f>_xlfn.IFERROR(VLOOKUP(X17,'選手名簿（〆切 4月26日）'!$A$19:$F$118,5,FALSE)," ")</f>
        <v> </v>
      </c>
      <c r="K17" s="110"/>
      <c r="L17" s="189" t="str">
        <f>_xlfn.IFERROR(VLOOKUP(X17,'選手名簿（〆切 4月26日）'!$A$19:$F$118,6,FALSE)," ")</f>
        <v> </v>
      </c>
      <c r="M17" s="103"/>
      <c r="N17" s="171">
        <v>40</v>
      </c>
      <c r="O17" s="110"/>
      <c r="P17" s="189" t="str">
        <f>_xlfn.IFERROR(VLOOKUP(Z17,'選手名簿（〆切 4月26日）'!$A$19:$F$118,2,FALSE)," ")</f>
        <v> </v>
      </c>
      <c r="Q17" s="111"/>
      <c r="R17" s="189" t="str">
        <f>_xlfn.IFERROR(VLOOKUP(Z17,'選手名簿（〆切 4月26日）'!$A$19:$F$118,4,FALSE)," ")</f>
        <v> </v>
      </c>
      <c r="S17" s="196" t="str">
        <f>_xlfn.IFERROR(VLOOKUP(Z17,'選手名簿（〆切 4月26日）'!$A$19:$F$118,5,FALSE)," ")</f>
        <v> </v>
      </c>
      <c r="T17" s="110"/>
      <c r="U17" s="189" t="str">
        <f>_xlfn.IFERROR(VLOOKUP(Z17,'選手名簿（〆切 4月26日）'!$A$19:$F$118,6,FALSE)," ")</f>
        <v> </v>
      </c>
      <c r="V17" s="103"/>
      <c r="X17" s="181"/>
      <c r="Z17" s="181"/>
    </row>
    <row r="18" spans="2:26" ht="13.5" customHeight="1">
      <c r="B18" s="271"/>
      <c r="C18" s="272"/>
      <c r="D18" s="273"/>
      <c r="E18" s="171">
        <v>13</v>
      </c>
      <c r="F18" s="110"/>
      <c r="G18" s="189" t="str">
        <f>_xlfn.IFERROR(VLOOKUP(X18,'選手名簿（〆切 4月26日）'!$A$19:$F$118,2,FALSE)," ")</f>
        <v> </v>
      </c>
      <c r="H18" s="111"/>
      <c r="I18" s="189" t="str">
        <f>_xlfn.IFERROR(VLOOKUP(X18,'選手名簿（〆切 4月26日）'!$A$19:$F$118,4,FALSE)," ")</f>
        <v> </v>
      </c>
      <c r="J18" s="196" t="str">
        <f>_xlfn.IFERROR(VLOOKUP(X18,'選手名簿（〆切 4月26日）'!$A$19:$F$118,5,FALSE)," ")</f>
        <v> </v>
      </c>
      <c r="K18" s="110"/>
      <c r="L18" s="189" t="str">
        <f>_xlfn.IFERROR(VLOOKUP(X18,'選手名簿（〆切 4月26日）'!$A$19:$F$118,6,FALSE)," ")</f>
        <v> </v>
      </c>
      <c r="M18" s="103"/>
      <c r="N18" s="171">
        <v>41</v>
      </c>
      <c r="O18" s="110"/>
      <c r="P18" s="189" t="str">
        <f>_xlfn.IFERROR(VLOOKUP(Z18,'選手名簿（〆切 4月26日）'!$A$19:$F$118,2,FALSE)," ")</f>
        <v> </v>
      </c>
      <c r="Q18" s="111"/>
      <c r="R18" s="189" t="str">
        <f>_xlfn.IFERROR(VLOOKUP(Z18,'選手名簿（〆切 4月26日）'!$A$19:$F$118,4,FALSE)," ")</f>
        <v> </v>
      </c>
      <c r="S18" s="196" t="str">
        <f>_xlfn.IFERROR(VLOOKUP(Z18,'選手名簿（〆切 4月26日）'!$A$19:$F$118,5,FALSE)," ")</f>
        <v> </v>
      </c>
      <c r="T18" s="110"/>
      <c r="U18" s="189" t="str">
        <f>_xlfn.IFERROR(VLOOKUP(Z18,'選手名簿（〆切 4月26日）'!$A$19:$F$118,6,FALSE)," ")</f>
        <v> </v>
      </c>
      <c r="V18" s="103"/>
      <c r="X18" s="181"/>
      <c r="Z18" s="181"/>
    </row>
    <row r="19" spans="2:26" ht="13.5" customHeight="1">
      <c r="B19" s="271"/>
      <c r="C19" s="272"/>
      <c r="D19" s="273"/>
      <c r="E19" s="172">
        <v>14</v>
      </c>
      <c r="F19" s="112"/>
      <c r="G19" s="189" t="str">
        <f>_xlfn.IFERROR(VLOOKUP(X19,'選手名簿（〆切 4月26日）'!$A$19:$F$118,2,FALSE)," ")</f>
        <v> </v>
      </c>
      <c r="H19" s="111"/>
      <c r="I19" s="189" t="str">
        <f>_xlfn.IFERROR(VLOOKUP(X19,'選手名簿（〆切 4月26日）'!$A$19:$F$118,4,FALSE)," ")</f>
        <v> </v>
      </c>
      <c r="J19" s="196" t="str">
        <f>_xlfn.IFERROR(VLOOKUP(X19,'選手名簿（〆切 4月26日）'!$A$19:$F$118,5,FALSE)," ")</f>
        <v> </v>
      </c>
      <c r="K19" s="110"/>
      <c r="L19" s="189" t="str">
        <f>_xlfn.IFERROR(VLOOKUP(X19,'選手名簿（〆切 4月26日）'!$A$19:$F$118,6,FALSE)," ")</f>
        <v> </v>
      </c>
      <c r="M19" s="103"/>
      <c r="N19" s="171">
        <v>42</v>
      </c>
      <c r="O19" s="112"/>
      <c r="P19" s="189" t="str">
        <f>_xlfn.IFERROR(VLOOKUP(Z19,'選手名簿（〆切 4月26日）'!$A$19:$F$118,2,FALSE)," ")</f>
        <v> </v>
      </c>
      <c r="Q19" s="111"/>
      <c r="R19" s="189" t="str">
        <f>_xlfn.IFERROR(VLOOKUP(Z19,'選手名簿（〆切 4月26日）'!$A$19:$F$118,4,FALSE)," ")</f>
        <v> </v>
      </c>
      <c r="S19" s="196" t="str">
        <f>_xlfn.IFERROR(VLOOKUP(Z19,'選手名簿（〆切 4月26日）'!$A$19:$F$118,5,FALSE)," ")</f>
        <v> </v>
      </c>
      <c r="T19" s="110"/>
      <c r="U19" s="189" t="str">
        <f>_xlfn.IFERROR(VLOOKUP(Z19,'選手名簿（〆切 4月26日）'!$A$19:$F$118,6,FALSE)," ")</f>
        <v> </v>
      </c>
      <c r="V19" s="103"/>
      <c r="X19" s="181"/>
      <c r="Z19" s="181"/>
    </row>
    <row r="20" spans="2:26" ht="13.5">
      <c r="B20" s="271"/>
      <c r="C20" s="272"/>
      <c r="D20" s="273"/>
      <c r="E20" s="171">
        <v>15</v>
      </c>
      <c r="F20" s="110"/>
      <c r="G20" s="189" t="str">
        <f>_xlfn.IFERROR(VLOOKUP(X20,'選手名簿（〆切 4月26日）'!$A$19:$F$118,2,FALSE)," ")</f>
        <v> </v>
      </c>
      <c r="H20" s="111"/>
      <c r="I20" s="189" t="str">
        <f>_xlfn.IFERROR(VLOOKUP(X20,'選手名簿（〆切 4月26日）'!$A$19:$F$118,4,FALSE)," ")</f>
        <v> </v>
      </c>
      <c r="J20" s="196" t="str">
        <f>_xlfn.IFERROR(VLOOKUP(X20,'選手名簿（〆切 4月26日）'!$A$19:$F$118,5,FALSE)," ")</f>
        <v> </v>
      </c>
      <c r="K20" s="110"/>
      <c r="L20" s="189" t="str">
        <f>_xlfn.IFERROR(VLOOKUP(X20,'選手名簿（〆切 4月26日）'!$A$19:$F$118,6,FALSE)," ")</f>
        <v> </v>
      </c>
      <c r="M20" s="103"/>
      <c r="N20" s="171">
        <v>43</v>
      </c>
      <c r="O20" s="110"/>
      <c r="P20" s="189" t="str">
        <f>_xlfn.IFERROR(VLOOKUP(Z20,'選手名簿（〆切 4月26日）'!$A$19:$F$118,2,FALSE)," ")</f>
        <v> </v>
      </c>
      <c r="Q20" s="111"/>
      <c r="R20" s="189" t="str">
        <f>_xlfn.IFERROR(VLOOKUP(Z20,'選手名簿（〆切 4月26日）'!$A$19:$F$118,4,FALSE)," ")</f>
        <v> </v>
      </c>
      <c r="S20" s="196" t="str">
        <f>_xlfn.IFERROR(VLOOKUP(Z20,'選手名簿（〆切 4月26日）'!$A$19:$F$118,5,FALSE)," ")</f>
        <v> </v>
      </c>
      <c r="T20" s="110"/>
      <c r="U20" s="189" t="str">
        <f>_xlfn.IFERROR(VLOOKUP(Z20,'選手名簿（〆切 4月26日）'!$A$19:$F$118,6,FALSE)," ")</f>
        <v> </v>
      </c>
      <c r="V20" s="103"/>
      <c r="X20" s="181"/>
      <c r="Z20" s="181"/>
    </row>
    <row r="21" spans="2:26" ht="13.5">
      <c r="B21" s="271"/>
      <c r="C21" s="272"/>
      <c r="D21" s="273"/>
      <c r="E21" s="171">
        <v>16</v>
      </c>
      <c r="F21" s="110"/>
      <c r="G21" s="189" t="str">
        <f>_xlfn.IFERROR(VLOOKUP(X21,'選手名簿（〆切 4月26日）'!$A$19:$F$118,2,FALSE)," ")</f>
        <v> </v>
      </c>
      <c r="H21" s="111"/>
      <c r="I21" s="189" t="str">
        <f>_xlfn.IFERROR(VLOOKUP(X21,'選手名簿（〆切 4月26日）'!$A$19:$F$118,4,FALSE)," ")</f>
        <v> </v>
      </c>
      <c r="J21" s="196" t="str">
        <f>_xlfn.IFERROR(VLOOKUP(X21,'選手名簿（〆切 4月26日）'!$A$19:$F$118,5,FALSE)," ")</f>
        <v> </v>
      </c>
      <c r="K21" s="110"/>
      <c r="L21" s="189" t="str">
        <f>_xlfn.IFERROR(VLOOKUP(X21,'選手名簿（〆切 4月26日）'!$A$19:$F$118,6,FALSE)," ")</f>
        <v> </v>
      </c>
      <c r="M21" s="103"/>
      <c r="N21" s="171">
        <v>44</v>
      </c>
      <c r="O21" s="110"/>
      <c r="P21" s="189" t="str">
        <f>_xlfn.IFERROR(VLOOKUP(Z21,'選手名簿（〆切 4月26日）'!$A$19:$F$118,2,FALSE)," ")</f>
        <v> </v>
      </c>
      <c r="Q21" s="111"/>
      <c r="R21" s="189" t="str">
        <f>_xlfn.IFERROR(VLOOKUP(Z21,'選手名簿（〆切 4月26日）'!$A$19:$F$118,4,FALSE)," ")</f>
        <v> </v>
      </c>
      <c r="S21" s="196" t="str">
        <f>_xlfn.IFERROR(VLOOKUP(Z21,'選手名簿（〆切 4月26日）'!$A$19:$F$118,5,FALSE)," ")</f>
        <v> </v>
      </c>
      <c r="T21" s="110"/>
      <c r="U21" s="189" t="str">
        <f>_xlfn.IFERROR(VLOOKUP(Z21,'選手名簿（〆切 4月26日）'!$A$19:$F$118,6,FALSE)," ")</f>
        <v> </v>
      </c>
      <c r="V21" s="103"/>
      <c r="X21" s="181"/>
      <c r="Z21" s="181"/>
    </row>
    <row r="22" spans="2:26" ht="13.5">
      <c r="B22" s="271"/>
      <c r="C22" s="272"/>
      <c r="D22" s="273"/>
      <c r="E22" s="171">
        <v>17</v>
      </c>
      <c r="F22" s="110"/>
      <c r="G22" s="189" t="str">
        <f>_xlfn.IFERROR(VLOOKUP(X22,'選手名簿（〆切 4月26日）'!$A$19:$F$118,2,FALSE)," ")</f>
        <v> </v>
      </c>
      <c r="H22" s="111"/>
      <c r="I22" s="189" t="str">
        <f>_xlfn.IFERROR(VLOOKUP(X22,'選手名簿（〆切 4月26日）'!$A$19:$F$118,4,FALSE)," ")</f>
        <v> </v>
      </c>
      <c r="J22" s="196" t="str">
        <f>_xlfn.IFERROR(VLOOKUP(X22,'選手名簿（〆切 4月26日）'!$A$19:$F$118,5,FALSE)," ")</f>
        <v> </v>
      </c>
      <c r="K22" s="110"/>
      <c r="L22" s="189" t="str">
        <f>_xlfn.IFERROR(VLOOKUP(X22,'選手名簿（〆切 4月26日）'!$A$19:$F$118,6,FALSE)," ")</f>
        <v> </v>
      </c>
      <c r="M22" s="103"/>
      <c r="N22" s="171">
        <v>45</v>
      </c>
      <c r="O22" s="110"/>
      <c r="P22" s="189" t="str">
        <f>_xlfn.IFERROR(VLOOKUP(Z22,'選手名簿（〆切 4月26日）'!$A$19:$F$118,2,FALSE)," ")</f>
        <v> </v>
      </c>
      <c r="Q22" s="111"/>
      <c r="R22" s="189" t="str">
        <f>_xlfn.IFERROR(VLOOKUP(Z22,'選手名簿（〆切 4月26日）'!$A$19:$F$118,4,FALSE)," ")</f>
        <v> </v>
      </c>
      <c r="S22" s="196" t="str">
        <f>_xlfn.IFERROR(VLOOKUP(Z22,'選手名簿（〆切 4月26日）'!$A$19:$F$118,5,FALSE)," ")</f>
        <v> </v>
      </c>
      <c r="T22" s="110"/>
      <c r="U22" s="189" t="str">
        <f>_xlfn.IFERROR(VLOOKUP(Z22,'選手名簿（〆切 4月26日）'!$A$19:$F$118,6,FALSE)," ")</f>
        <v> </v>
      </c>
      <c r="V22" s="103"/>
      <c r="X22" s="181"/>
      <c r="Z22" s="181"/>
    </row>
    <row r="23" spans="2:26" ht="13.5">
      <c r="B23" s="271"/>
      <c r="C23" s="272"/>
      <c r="D23" s="273"/>
      <c r="E23" s="171">
        <v>18</v>
      </c>
      <c r="F23" s="110"/>
      <c r="G23" s="189" t="str">
        <f>_xlfn.IFERROR(VLOOKUP(X23,'選手名簿（〆切 4月26日）'!$A$19:$F$118,2,FALSE)," ")</f>
        <v> </v>
      </c>
      <c r="H23" s="111"/>
      <c r="I23" s="189" t="str">
        <f>_xlfn.IFERROR(VLOOKUP(X23,'選手名簿（〆切 4月26日）'!$A$19:$F$118,4,FALSE)," ")</f>
        <v> </v>
      </c>
      <c r="J23" s="196" t="str">
        <f>_xlfn.IFERROR(VLOOKUP(X23,'選手名簿（〆切 4月26日）'!$A$19:$F$118,5,FALSE)," ")</f>
        <v> </v>
      </c>
      <c r="K23" s="110"/>
      <c r="L23" s="189" t="str">
        <f>_xlfn.IFERROR(VLOOKUP(X23,'選手名簿（〆切 4月26日）'!$A$19:$F$118,6,FALSE)," ")</f>
        <v> </v>
      </c>
      <c r="M23" s="103"/>
      <c r="N23" s="171">
        <v>46</v>
      </c>
      <c r="O23" s="110"/>
      <c r="P23" s="189" t="str">
        <f>_xlfn.IFERROR(VLOOKUP(Z23,'選手名簿（〆切 4月26日）'!$A$19:$F$118,2,FALSE)," ")</f>
        <v> </v>
      </c>
      <c r="Q23" s="111"/>
      <c r="R23" s="189" t="str">
        <f>_xlfn.IFERROR(VLOOKUP(Z23,'選手名簿（〆切 4月26日）'!$A$19:$F$118,4,FALSE)," ")</f>
        <v> </v>
      </c>
      <c r="S23" s="196" t="str">
        <f>_xlfn.IFERROR(VLOOKUP(Z23,'選手名簿（〆切 4月26日）'!$A$19:$F$118,5,FALSE)," ")</f>
        <v> </v>
      </c>
      <c r="T23" s="110"/>
      <c r="U23" s="189" t="str">
        <f>_xlfn.IFERROR(VLOOKUP(Z23,'選手名簿（〆切 4月26日）'!$A$19:$F$118,6,FALSE)," ")</f>
        <v> </v>
      </c>
      <c r="V23" s="103"/>
      <c r="X23" s="181"/>
      <c r="Z23" s="181"/>
    </row>
    <row r="24" spans="2:26" ht="13.5">
      <c r="B24" s="271"/>
      <c r="C24" s="272"/>
      <c r="D24" s="273"/>
      <c r="E24" s="171">
        <v>19</v>
      </c>
      <c r="F24" s="110"/>
      <c r="G24" s="189" t="str">
        <f>_xlfn.IFERROR(VLOOKUP(X24,'選手名簿（〆切 4月26日）'!$A$19:$F$118,2,FALSE)," ")</f>
        <v> </v>
      </c>
      <c r="H24" s="111"/>
      <c r="I24" s="189" t="str">
        <f>_xlfn.IFERROR(VLOOKUP(X24,'選手名簿（〆切 4月26日）'!$A$19:$F$118,4,FALSE)," ")</f>
        <v> </v>
      </c>
      <c r="J24" s="196" t="str">
        <f>_xlfn.IFERROR(VLOOKUP(X24,'選手名簿（〆切 4月26日）'!$A$19:$F$118,5,FALSE)," ")</f>
        <v> </v>
      </c>
      <c r="K24" s="110"/>
      <c r="L24" s="189" t="str">
        <f>_xlfn.IFERROR(VLOOKUP(X24,'選手名簿（〆切 4月26日）'!$A$19:$F$118,6,FALSE)," ")</f>
        <v> </v>
      </c>
      <c r="M24" s="103"/>
      <c r="N24" s="171">
        <v>47</v>
      </c>
      <c r="O24" s="110"/>
      <c r="P24" s="189" t="str">
        <f>_xlfn.IFERROR(VLOOKUP(Z24,'選手名簿（〆切 4月26日）'!$A$19:$F$118,2,FALSE)," ")</f>
        <v> </v>
      </c>
      <c r="Q24" s="111"/>
      <c r="R24" s="189" t="str">
        <f>_xlfn.IFERROR(VLOOKUP(Z24,'選手名簿（〆切 4月26日）'!$A$19:$F$118,4,FALSE)," ")</f>
        <v> </v>
      </c>
      <c r="S24" s="196" t="str">
        <f>_xlfn.IFERROR(VLOOKUP(Z24,'選手名簿（〆切 4月26日）'!$A$19:$F$118,5,FALSE)," ")</f>
        <v> </v>
      </c>
      <c r="T24" s="110"/>
      <c r="U24" s="189" t="str">
        <f>_xlfn.IFERROR(VLOOKUP(Z24,'選手名簿（〆切 4月26日）'!$A$19:$F$118,6,FALSE)," ")</f>
        <v> </v>
      </c>
      <c r="V24" s="103"/>
      <c r="X24" s="181"/>
      <c r="Z24" s="181"/>
    </row>
    <row r="25" spans="2:26" ht="13.5">
      <c r="B25" s="271"/>
      <c r="C25" s="272"/>
      <c r="D25" s="273"/>
      <c r="E25" s="171">
        <v>20</v>
      </c>
      <c r="F25" s="110"/>
      <c r="G25" s="189" t="str">
        <f>_xlfn.IFERROR(VLOOKUP(X25,'選手名簿（〆切 4月26日）'!$A$19:$F$118,2,FALSE)," ")</f>
        <v> </v>
      </c>
      <c r="H25" s="111"/>
      <c r="I25" s="189" t="str">
        <f>_xlfn.IFERROR(VLOOKUP(X25,'選手名簿（〆切 4月26日）'!$A$19:$F$118,4,FALSE)," ")</f>
        <v> </v>
      </c>
      <c r="J25" s="196" t="str">
        <f>_xlfn.IFERROR(VLOOKUP(X25,'選手名簿（〆切 4月26日）'!$A$19:$F$118,5,FALSE)," ")</f>
        <v> </v>
      </c>
      <c r="K25" s="110"/>
      <c r="L25" s="189" t="str">
        <f>_xlfn.IFERROR(VLOOKUP(X25,'選手名簿（〆切 4月26日）'!$A$19:$F$118,6,FALSE)," ")</f>
        <v> </v>
      </c>
      <c r="M25" s="103"/>
      <c r="N25" s="171">
        <v>48</v>
      </c>
      <c r="O25" s="110"/>
      <c r="P25" s="189" t="str">
        <f>_xlfn.IFERROR(VLOOKUP(Z25,'選手名簿（〆切 4月26日）'!$A$19:$F$118,2,FALSE)," ")</f>
        <v> </v>
      </c>
      <c r="Q25" s="111"/>
      <c r="R25" s="189" t="str">
        <f>_xlfn.IFERROR(VLOOKUP(Z25,'選手名簿（〆切 4月26日）'!$A$19:$F$118,4,FALSE)," ")</f>
        <v> </v>
      </c>
      <c r="S25" s="196" t="str">
        <f>_xlfn.IFERROR(VLOOKUP(Z25,'選手名簿（〆切 4月26日）'!$A$19:$F$118,5,FALSE)," ")</f>
        <v> </v>
      </c>
      <c r="T25" s="110"/>
      <c r="U25" s="189" t="str">
        <f>_xlfn.IFERROR(VLOOKUP(Z25,'選手名簿（〆切 4月26日）'!$A$19:$F$118,6,FALSE)," ")</f>
        <v> </v>
      </c>
      <c r="V25" s="103"/>
      <c r="X25" s="181"/>
      <c r="Z25" s="181"/>
    </row>
    <row r="26" spans="2:26" ht="13.5">
      <c r="B26" s="271"/>
      <c r="C26" s="272"/>
      <c r="D26" s="273"/>
      <c r="E26" s="171">
        <v>21</v>
      </c>
      <c r="F26" s="110"/>
      <c r="G26" s="189" t="str">
        <f>_xlfn.IFERROR(VLOOKUP(X26,'選手名簿（〆切 4月26日）'!$A$19:$F$118,2,FALSE)," ")</f>
        <v> </v>
      </c>
      <c r="H26" s="111"/>
      <c r="I26" s="189" t="str">
        <f>_xlfn.IFERROR(VLOOKUP(X26,'選手名簿（〆切 4月26日）'!$A$19:$F$118,4,FALSE)," ")</f>
        <v> </v>
      </c>
      <c r="J26" s="196" t="str">
        <f>_xlfn.IFERROR(VLOOKUP(X26,'選手名簿（〆切 4月26日）'!$A$19:$F$118,5,FALSE)," ")</f>
        <v> </v>
      </c>
      <c r="K26" s="110"/>
      <c r="L26" s="189" t="str">
        <f>_xlfn.IFERROR(VLOOKUP(X26,'選手名簿（〆切 4月26日）'!$A$19:$F$118,6,FALSE)," ")</f>
        <v> </v>
      </c>
      <c r="M26" s="103"/>
      <c r="N26" s="171">
        <v>49</v>
      </c>
      <c r="O26" s="110"/>
      <c r="P26" s="189" t="str">
        <f>_xlfn.IFERROR(VLOOKUP(Z26,'選手名簿（〆切 4月26日）'!$A$19:$F$118,2,FALSE)," ")</f>
        <v> </v>
      </c>
      <c r="Q26" s="111"/>
      <c r="R26" s="189" t="str">
        <f>_xlfn.IFERROR(VLOOKUP(Z26,'選手名簿（〆切 4月26日）'!$A$19:$F$118,4,FALSE)," ")</f>
        <v> </v>
      </c>
      <c r="S26" s="196" t="str">
        <f>_xlfn.IFERROR(VLOOKUP(Z26,'選手名簿（〆切 4月26日）'!$A$19:$F$118,5,FALSE)," ")</f>
        <v> </v>
      </c>
      <c r="T26" s="110"/>
      <c r="U26" s="189" t="str">
        <f>_xlfn.IFERROR(VLOOKUP(Z26,'選手名簿（〆切 4月26日）'!$A$19:$F$118,6,FALSE)," ")</f>
        <v> </v>
      </c>
      <c r="V26" s="103"/>
      <c r="X26" s="181"/>
      <c r="Z26" s="181"/>
    </row>
    <row r="27" spans="2:26" ht="13.5">
      <c r="B27" s="271"/>
      <c r="C27" s="272"/>
      <c r="D27" s="273"/>
      <c r="E27" s="171">
        <v>22</v>
      </c>
      <c r="F27" s="110"/>
      <c r="G27" s="189" t="str">
        <f>_xlfn.IFERROR(VLOOKUP(X27,'選手名簿（〆切 4月26日）'!$A$19:$F$118,2,FALSE)," ")</f>
        <v> </v>
      </c>
      <c r="H27" s="111"/>
      <c r="I27" s="189" t="str">
        <f>_xlfn.IFERROR(VLOOKUP(X27,'選手名簿（〆切 4月26日）'!$A$19:$F$118,4,FALSE)," ")</f>
        <v> </v>
      </c>
      <c r="J27" s="196" t="str">
        <f>_xlfn.IFERROR(VLOOKUP(X27,'選手名簿（〆切 4月26日）'!$A$19:$F$118,5,FALSE)," ")</f>
        <v> </v>
      </c>
      <c r="K27" s="110"/>
      <c r="L27" s="189" t="str">
        <f>_xlfn.IFERROR(VLOOKUP(X27,'選手名簿（〆切 4月26日）'!$A$19:$F$118,6,FALSE)," ")</f>
        <v> </v>
      </c>
      <c r="M27" s="103"/>
      <c r="N27" s="171">
        <v>50</v>
      </c>
      <c r="O27" s="110"/>
      <c r="P27" s="189" t="str">
        <f>_xlfn.IFERROR(VLOOKUP(Z27,'選手名簿（〆切 4月26日）'!$A$19:$F$118,2,FALSE)," ")</f>
        <v> </v>
      </c>
      <c r="Q27" s="111"/>
      <c r="R27" s="189" t="str">
        <f>_xlfn.IFERROR(VLOOKUP(Z27,'選手名簿（〆切 4月26日）'!$A$19:$F$118,4,FALSE)," ")</f>
        <v> </v>
      </c>
      <c r="S27" s="196" t="str">
        <f>_xlfn.IFERROR(VLOOKUP(Z27,'選手名簿（〆切 4月26日）'!$A$19:$F$118,5,FALSE)," ")</f>
        <v> </v>
      </c>
      <c r="T27" s="110"/>
      <c r="U27" s="189" t="str">
        <f>_xlfn.IFERROR(VLOOKUP(Z27,'選手名簿（〆切 4月26日）'!$A$19:$F$118,6,FALSE)," ")</f>
        <v> </v>
      </c>
      <c r="V27" s="103"/>
      <c r="X27" s="181"/>
      <c r="Z27" s="181"/>
    </row>
    <row r="28" spans="2:26" ht="13.5">
      <c r="B28" s="271"/>
      <c r="C28" s="272"/>
      <c r="D28" s="273"/>
      <c r="E28" s="171">
        <v>23</v>
      </c>
      <c r="F28" s="110"/>
      <c r="G28" s="189" t="str">
        <f>_xlfn.IFERROR(VLOOKUP(X28,'選手名簿（〆切 4月26日）'!$A$19:$F$118,2,FALSE)," ")</f>
        <v> </v>
      </c>
      <c r="H28" s="111"/>
      <c r="I28" s="189" t="str">
        <f>_xlfn.IFERROR(VLOOKUP(X28,'選手名簿（〆切 4月26日）'!$A$19:$F$118,4,FALSE)," ")</f>
        <v> </v>
      </c>
      <c r="J28" s="196" t="str">
        <f>_xlfn.IFERROR(VLOOKUP(X28,'選手名簿（〆切 4月26日）'!$A$19:$F$118,5,FALSE)," ")</f>
        <v> </v>
      </c>
      <c r="K28" s="110"/>
      <c r="L28" s="189" t="str">
        <f>_xlfn.IFERROR(VLOOKUP(X28,'選手名簿（〆切 4月26日）'!$A$19:$F$118,6,FALSE)," ")</f>
        <v> </v>
      </c>
      <c r="M28" s="103"/>
      <c r="N28" s="171">
        <v>51</v>
      </c>
      <c r="O28" s="110"/>
      <c r="P28" s="189" t="str">
        <f>_xlfn.IFERROR(VLOOKUP(Z28,'選手名簿（〆切 4月26日）'!$A$19:$F$118,2,FALSE)," ")</f>
        <v> </v>
      </c>
      <c r="Q28" s="111"/>
      <c r="R28" s="189" t="str">
        <f>_xlfn.IFERROR(VLOOKUP(Z28,'選手名簿（〆切 4月26日）'!$A$19:$F$118,4,FALSE)," ")</f>
        <v> </v>
      </c>
      <c r="S28" s="196" t="str">
        <f>_xlfn.IFERROR(VLOOKUP(Z28,'選手名簿（〆切 4月26日）'!$A$19:$F$118,5,FALSE)," ")</f>
        <v> </v>
      </c>
      <c r="T28" s="110"/>
      <c r="U28" s="189" t="str">
        <f>_xlfn.IFERROR(VLOOKUP(Z28,'選手名簿（〆切 4月26日）'!$A$19:$F$118,6,FALSE)," ")</f>
        <v> </v>
      </c>
      <c r="V28" s="103"/>
      <c r="X28" s="181"/>
      <c r="Z28" s="181"/>
    </row>
    <row r="29" spans="2:26" ht="13.5">
      <c r="B29" s="271"/>
      <c r="C29" s="272"/>
      <c r="D29" s="273"/>
      <c r="E29" s="171">
        <v>24</v>
      </c>
      <c r="F29" s="110"/>
      <c r="G29" s="189" t="str">
        <f>_xlfn.IFERROR(VLOOKUP(X29,'選手名簿（〆切 4月26日）'!$A$19:$F$118,2,FALSE)," ")</f>
        <v> </v>
      </c>
      <c r="H29" s="111"/>
      <c r="I29" s="189" t="str">
        <f>_xlfn.IFERROR(VLOOKUP(X29,'選手名簿（〆切 4月26日）'!$A$19:$F$118,4,FALSE)," ")</f>
        <v> </v>
      </c>
      <c r="J29" s="196" t="str">
        <f>_xlfn.IFERROR(VLOOKUP(X29,'選手名簿（〆切 4月26日）'!$A$19:$F$118,5,FALSE)," ")</f>
        <v> </v>
      </c>
      <c r="K29" s="110"/>
      <c r="L29" s="189" t="str">
        <f>_xlfn.IFERROR(VLOOKUP(X29,'選手名簿（〆切 4月26日）'!$A$19:$F$118,6,FALSE)," ")</f>
        <v> </v>
      </c>
      <c r="M29" s="103"/>
      <c r="N29" s="171">
        <v>52</v>
      </c>
      <c r="O29" s="110"/>
      <c r="P29" s="189" t="str">
        <f>_xlfn.IFERROR(VLOOKUP(Z29,'選手名簿（〆切 4月26日）'!$A$19:$F$118,2,FALSE)," ")</f>
        <v> </v>
      </c>
      <c r="Q29" s="111"/>
      <c r="R29" s="189" t="str">
        <f>_xlfn.IFERROR(VLOOKUP(Z29,'選手名簿（〆切 4月26日）'!$A$19:$F$118,4,FALSE)," ")</f>
        <v> </v>
      </c>
      <c r="S29" s="196" t="str">
        <f>_xlfn.IFERROR(VLOOKUP(Z29,'選手名簿（〆切 4月26日）'!$A$19:$F$118,5,FALSE)," ")</f>
        <v> </v>
      </c>
      <c r="T29" s="110"/>
      <c r="U29" s="189" t="str">
        <f>_xlfn.IFERROR(VLOOKUP(Z29,'選手名簿（〆切 4月26日）'!$A$19:$F$118,6,FALSE)," ")</f>
        <v> </v>
      </c>
      <c r="V29" s="103"/>
      <c r="X29" s="181"/>
      <c r="Z29" s="181"/>
    </row>
    <row r="30" spans="2:26" ht="14.25" thickBot="1">
      <c r="B30" s="274"/>
      <c r="C30" s="275"/>
      <c r="D30" s="276"/>
      <c r="E30" s="171">
        <v>25</v>
      </c>
      <c r="F30" s="110"/>
      <c r="G30" s="189" t="str">
        <f>_xlfn.IFERROR(VLOOKUP(X30,'選手名簿（〆切 4月26日）'!$A$19:$F$118,2,FALSE)," ")</f>
        <v> </v>
      </c>
      <c r="H30" s="111"/>
      <c r="I30" s="189" t="str">
        <f>_xlfn.IFERROR(VLOOKUP(X30,'選手名簿（〆切 4月26日）'!$A$19:$F$118,4,FALSE)," ")</f>
        <v> </v>
      </c>
      <c r="J30" s="196" t="str">
        <f>_xlfn.IFERROR(VLOOKUP(X30,'選手名簿（〆切 4月26日）'!$A$19:$F$118,5,FALSE)," ")</f>
        <v> </v>
      </c>
      <c r="K30" s="110"/>
      <c r="L30" s="189" t="str">
        <f>_xlfn.IFERROR(VLOOKUP(X30,'選手名簿（〆切 4月26日）'!$A$19:$F$118,6,FALSE)," ")</f>
        <v> </v>
      </c>
      <c r="M30" s="103"/>
      <c r="N30" s="171">
        <v>53</v>
      </c>
      <c r="O30" s="110"/>
      <c r="P30" s="189" t="str">
        <f>_xlfn.IFERROR(VLOOKUP(Z30,'選手名簿（〆切 4月26日）'!$A$19:$F$118,2,FALSE)," ")</f>
        <v> </v>
      </c>
      <c r="Q30" s="111"/>
      <c r="R30" s="189" t="str">
        <f>_xlfn.IFERROR(VLOOKUP(Z30,'選手名簿（〆切 4月26日）'!$A$19:$F$118,4,FALSE)," ")</f>
        <v> </v>
      </c>
      <c r="S30" s="196" t="str">
        <f>_xlfn.IFERROR(VLOOKUP(Z30,'選手名簿（〆切 4月26日）'!$A$19:$F$118,5,FALSE)," ")</f>
        <v> </v>
      </c>
      <c r="T30" s="110"/>
      <c r="U30" s="189" t="str">
        <f>_xlfn.IFERROR(VLOOKUP(Z30,'選手名簿（〆切 4月26日）'!$A$19:$F$118,6,FALSE)," ")</f>
        <v> </v>
      </c>
      <c r="V30" s="103"/>
      <c r="X30" s="181"/>
      <c r="Z30" s="181"/>
    </row>
    <row r="31" spans="2:26" ht="13.5" customHeight="1">
      <c r="B31" s="277" t="s">
        <v>360</v>
      </c>
      <c r="C31" s="278"/>
      <c r="D31" s="279"/>
      <c r="E31" s="171">
        <v>26</v>
      </c>
      <c r="F31" s="110"/>
      <c r="G31" s="189" t="str">
        <f>_xlfn.IFERROR(VLOOKUP(X31,'選手名簿（〆切 4月26日）'!$A$19:$F$118,2,FALSE)," ")</f>
        <v> </v>
      </c>
      <c r="H31" s="111"/>
      <c r="I31" s="189" t="str">
        <f>_xlfn.IFERROR(VLOOKUP(X31,'選手名簿（〆切 4月26日）'!$A$19:$F$118,4,FALSE)," ")</f>
        <v> </v>
      </c>
      <c r="J31" s="196" t="str">
        <f>_xlfn.IFERROR(VLOOKUP(X31,'選手名簿（〆切 4月26日）'!$A$19:$F$118,5,FALSE)," ")</f>
        <v> </v>
      </c>
      <c r="K31" s="110"/>
      <c r="L31" s="189" t="str">
        <f>_xlfn.IFERROR(VLOOKUP(X31,'選手名簿（〆切 4月26日）'!$A$19:$F$118,6,FALSE)," ")</f>
        <v> </v>
      </c>
      <c r="M31" s="103"/>
      <c r="N31" s="171">
        <v>54</v>
      </c>
      <c r="O31" s="110"/>
      <c r="P31" s="189" t="str">
        <f>_xlfn.IFERROR(VLOOKUP(Z31,'選手名簿（〆切 4月26日）'!$A$19:$F$118,2,FALSE)," ")</f>
        <v> </v>
      </c>
      <c r="Q31" s="111"/>
      <c r="R31" s="189" t="str">
        <f>_xlfn.IFERROR(VLOOKUP(Z31,'選手名簿（〆切 4月26日）'!$A$19:$F$118,4,FALSE)," ")</f>
        <v> </v>
      </c>
      <c r="S31" s="196" t="str">
        <f>_xlfn.IFERROR(VLOOKUP(Z31,'選手名簿（〆切 4月26日）'!$A$19:$F$118,5,FALSE)," ")</f>
        <v> </v>
      </c>
      <c r="T31" s="110"/>
      <c r="U31" s="189" t="str">
        <f>_xlfn.IFERROR(VLOOKUP(Z31,'選手名簿（〆切 4月26日）'!$A$19:$F$118,6,FALSE)," ")</f>
        <v> </v>
      </c>
      <c r="V31" s="103"/>
      <c r="X31" s="181"/>
      <c r="Z31" s="181"/>
    </row>
    <row r="32" spans="2:26" ht="13.5" customHeight="1">
      <c r="B32" s="277"/>
      <c r="C32" s="278"/>
      <c r="D32" s="279"/>
      <c r="E32" s="171">
        <v>27</v>
      </c>
      <c r="F32" s="110"/>
      <c r="G32" s="189" t="str">
        <f>_xlfn.IFERROR(VLOOKUP(X32,'選手名簿（〆切 4月26日）'!$A$19:$F$118,2,FALSE)," ")</f>
        <v> </v>
      </c>
      <c r="H32" s="111"/>
      <c r="I32" s="189" t="str">
        <f>_xlfn.IFERROR(VLOOKUP(X32,'選手名簿（〆切 4月26日）'!$A$19:$F$118,4,FALSE)," ")</f>
        <v> </v>
      </c>
      <c r="J32" s="196" t="str">
        <f>_xlfn.IFERROR(VLOOKUP(X32,'選手名簿（〆切 4月26日）'!$A$19:$F$118,5,FALSE)," ")</f>
        <v> </v>
      </c>
      <c r="K32" s="110"/>
      <c r="L32" s="189" t="str">
        <f>_xlfn.IFERROR(VLOOKUP(X32,'選手名簿（〆切 4月26日）'!$A$19:$F$118,6,FALSE)," ")</f>
        <v> </v>
      </c>
      <c r="M32" s="103"/>
      <c r="N32" s="171">
        <v>55</v>
      </c>
      <c r="O32" s="110"/>
      <c r="P32" s="189" t="str">
        <f>_xlfn.IFERROR(VLOOKUP(Z32,'選手名簿（〆切 4月26日）'!$A$19:$F$118,2,FALSE)," ")</f>
        <v> </v>
      </c>
      <c r="Q32" s="111"/>
      <c r="R32" s="189" t="str">
        <f>_xlfn.IFERROR(VLOOKUP(Z32,'選手名簿（〆切 4月26日）'!$A$19:$F$118,4,FALSE)," ")</f>
        <v> </v>
      </c>
      <c r="S32" s="196" t="str">
        <f>_xlfn.IFERROR(VLOOKUP(Z32,'選手名簿（〆切 4月26日）'!$A$19:$F$118,5,FALSE)," ")</f>
        <v> </v>
      </c>
      <c r="T32" s="110"/>
      <c r="U32" s="189" t="str">
        <f>_xlfn.IFERROR(VLOOKUP(Z32,'選手名簿（〆切 4月26日）'!$A$19:$F$118,6,FALSE)," ")</f>
        <v> </v>
      </c>
      <c r="V32" s="103"/>
      <c r="X32" s="181"/>
      <c r="Z32" s="181"/>
    </row>
    <row r="33" spans="2:26" ht="14.25" customHeight="1" thickBot="1">
      <c r="B33" s="280"/>
      <c r="C33" s="281"/>
      <c r="D33" s="282"/>
      <c r="E33" s="173">
        <v>28</v>
      </c>
      <c r="F33" s="113"/>
      <c r="G33" s="190" t="str">
        <f>_xlfn.IFERROR(VLOOKUP(X33,'選手名簿（〆切 4月26日）'!$A$19:$F$118,2,FALSE)," ")</f>
        <v> </v>
      </c>
      <c r="H33" s="114"/>
      <c r="I33" s="190" t="str">
        <f>_xlfn.IFERROR(VLOOKUP(X33,'選手名簿（〆切 4月26日）'!$A$19:$F$118,4,FALSE)," ")</f>
        <v> </v>
      </c>
      <c r="J33" s="197" t="str">
        <f>_xlfn.IFERROR(VLOOKUP(X33,'選手名簿（〆切 4月26日）'!$A$19:$F$118,5,FALSE)," ")</f>
        <v> </v>
      </c>
      <c r="K33" s="113"/>
      <c r="L33" s="190" t="str">
        <f>_xlfn.IFERROR(VLOOKUP(X33,'選手名簿（〆切 4月26日）'!$A$19:$F$118,6,FALSE)," ")</f>
        <v> </v>
      </c>
      <c r="M33" s="191"/>
      <c r="N33" s="173">
        <v>56</v>
      </c>
      <c r="O33" s="113"/>
      <c r="P33" s="190" t="str">
        <f>_xlfn.IFERROR(VLOOKUP(Z33,'選手名簿（〆切 4月26日）'!$A$19:$F$118,2,FALSE)," ")</f>
        <v> </v>
      </c>
      <c r="Q33" s="114"/>
      <c r="R33" s="190" t="str">
        <f>_xlfn.IFERROR(VLOOKUP(Z33,'選手名簿（〆切 4月26日）'!$A$19:$F$118,4,FALSE)," ")</f>
        <v> </v>
      </c>
      <c r="S33" s="197" t="str">
        <f>_xlfn.IFERROR(VLOOKUP(Z33,'選手名簿（〆切 4月26日）'!$A$19:$F$118,5,FALSE)," ")</f>
        <v> </v>
      </c>
      <c r="T33" s="113"/>
      <c r="U33" s="190" t="str">
        <f>_xlfn.IFERROR(VLOOKUP(Z33,'選手名簿（〆切 4月26日）'!$A$19:$F$118,6,FALSE)," ")</f>
        <v> </v>
      </c>
      <c r="V33" s="115"/>
      <c r="X33" s="181"/>
      <c r="Z33" s="181"/>
    </row>
  </sheetData>
  <sheetProtection/>
  <mergeCells count="14">
    <mergeCell ref="X3:AA4"/>
    <mergeCell ref="X5:Z5"/>
    <mergeCell ref="C1:C2"/>
    <mergeCell ref="E1:M1"/>
    <mergeCell ref="N1:V1"/>
    <mergeCell ref="E2:M2"/>
    <mergeCell ref="N2:V2"/>
    <mergeCell ref="B3:D16"/>
    <mergeCell ref="E3:M3"/>
    <mergeCell ref="N3:V3"/>
    <mergeCell ref="E4:M4"/>
    <mergeCell ref="N4:V4"/>
    <mergeCell ref="B17:D30"/>
    <mergeCell ref="B31:D33"/>
  </mergeCells>
  <printOptions horizontalCentered="1"/>
  <pageMargins left="0.31496062992125984" right="0.31496062992125984" top="0.35433070866141736"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AA47"/>
  <sheetViews>
    <sheetView zoomScalePageLayoutView="0" workbookViewId="0" topLeftCell="A1">
      <selection activeCell="E6" sqref="E6:U47"/>
    </sheetView>
  </sheetViews>
  <sheetFormatPr defaultColWidth="9.00390625" defaultRowHeight="13.5"/>
  <cols>
    <col min="1" max="1" width="5.25390625" style="0" customWidth="1"/>
    <col min="2" max="2" width="0.74609375" style="0" customWidth="1"/>
    <col min="3" max="3" width="40.875" style="0" customWidth="1"/>
    <col min="4" max="4" width="0.74609375" style="0" customWidth="1"/>
    <col min="5" max="5" width="2.25390625" style="116" customWidth="1"/>
    <col min="6" max="6" width="0.2421875" style="116" customWidth="1"/>
    <col min="7" max="7" width="10.25390625" style="117" customWidth="1"/>
    <col min="8" max="8" width="0.2421875" style="116" customWidth="1"/>
    <col min="9" max="9" width="2.625" style="116" customWidth="1"/>
    <col min="10" max="10" width="3.625" style="116" customWidth="1"/>
    <col min="11" max="11" width="0.12890625" style="116" customWidth="1"/>
    <col min="12" max="12" width="6.25390625" style="117" customWidth="1"/>
    <col min="13" max="13" width="0.12890625" style="116" customWidth="1"/>
    <col min="14" max="14" width="2.25390625" style="116" customWidth="1"/>
    <col min="15" max="15" width="0.2421875" style="116" customWidth="1"/>
    <col min="16" max="16" width="10.25390625" style="117" customWidth="1"/>
    <col min="17" max="17" width="0.2421875" style="116" customWidth="1"/>
    <col min="18" max="18" width="2.50390625" style="116" customWidth="1"/>
    <col min="19" max="19" width="3.625" style="116" customWidth="1"/>
    <col min="20" max="20" width="0.12890625" style="116" customWidth="1"/>
    <col min="21" max="21" width="6.25390625" style="117" customWidth="1"/>
    <col min="22" max="22" width="0.12890625" style="116" customWidth="1"/>
    <col min="23" max="23" width="0.74609375" style="0" customWidth="1"/>
    <col min="25" max="25" width="14.50390625" style="0" customWidth="1"/>
    <col min="27" max="27" width="23.00390625" style="0" customWidth="1"/>
  </cols>
  <sheetData>
    <row r="1" spans="2:22" ht="9.75" customHeight="1">
      <c r="B1" s="93"/>
      <c r="C1" s="292">
        <f>'選手名簿（〆切 4月26日）'!B11</f>
        <v>0</v>
      </c>
      <c r="D1" s="94"/>
      <c r="E1" s="318" t="s">
        <v>326</v>
      </c>
      <c r="F1" s="319"/>
      <c r="G1" s="319"/>
      <c r="H1" s="319"/>
      <c r="I1" s="319"/>
      <c r="J1" s="319"/>
      <c r="K1" s="319"/>
      <c r="L1" s="319"/>
      <c r="M1" s="320"/>
      <c r="N1" s="318">
        <f>'選手名簿（〆切 4月26日）'!F11</f>
        <v>0</v>
      </c>
      <c r="O1" s="319"/>
      <c r="P1" s="319"/>
      <c r="Q1" s="319"/>
      <c r="R1" s="319"/>
      <c r="S1" s="319"/>
      <c r="T1" s="319"/>
      <c r="U1" s="319"/>
      <c r="V1" s="320"/>
    </row>
    <row r="2" spans="2:22" ht="9.75" customHeight="1" thickBot="1">
      <c r="B2" s="95"/>
      <c r="C2" s="293"/>
      <c r="D2" s="96"/>
      <c r="E2" s="321" t="s">
        <v>327</v>
      </c>
      <c r="F2" s="322"/>
      <c r="G2" s="322"/>
      <c r="H2" s="322"/>
      <c r="I2" s="322"/>
      <c r="J2" s="322"/>
      <c r="K2" s="322"/>
      <c r="L2" s="322"/>
      <c r="M2" s="323"/>
      <c r="N2" s="324">
        <f>'選手名簿（〆切 4月26日）'!F12</f>
        <v>0</v>
      </c>
      <c r="O2" s="325"/>
      <c r="P2" s="325"/>
      <c r="Q2" s="325"/>
      <c r="R2" s="325"/>
      <c r="S2" s="325"/>
      <c r="T2" s="325"/>
      <c r="U2" s="325"/>
      <c r="V2" s="326"/>
    </row>
    <row r="3" spans="2:27" ht="9.75" customHeight="1">
      <c r="B3" s="268" t="s">
        <v>362</v>
      </c>
      <c r="C3" s="330"/>
      <c r="D3" s="331"/>
      <c r="E3" s="321" t="s">
        <v>321</v>
      </c>
      <c r="F3" s="322"/>
      <c r="G3" s="322"/>
      <c r="H3" s="322"/>
      <c r="I3" s="322"/>
      <c r="J3" s="322"/>
      <c r="K3" s="322"/>
      <c r="L3" s="322"/>
      <c r="M3" s="323"/>
      <c r="N3" s="327"/>
      <c r="O3" s="328"/>
      <c r="P3" s="328"/>
      <c r="Q3" s="328"/>
      <c r="R3" s="328"/>
      <c r="S3" s="328"/>
      <c r="T3" s="328"/>
      <c r="U3" s="328"/>
      <c r="V3" s="329"/>
      <c r="X3" s="283" t="s">
        <v>361</v>
      </c>
      <c r="Y3" s="284"/>
      <c r="Z3" s="284"/>
      <c r="AA3" s="285"/>
    </row>
    <row r="4" spans="2:27" ht="9.75" customHeight="1" thickBot="1">
      <c r="B4" s="332"/>
      <c r="C4" s="333"/>
      <c r="D4" s="334"/>
      <c r="E4" s="338" t="s">
        <v>328</v>
      </c>
      <c r="F4" s="339"/>
      <c r="G4" s="339"/>
      <c r="H4" s="339"/>
      <c r="I4" s="339"/>
      <c r="J4" s="339"/>
      <c r="K4" s="339"/>
      <c r="L4" s="339"/>
      <c r="M4" s="340"/>
      <c r="N4" s="341"/>
      <c r="O4" s="342"/>
      <c r="P4" s="342"/>
      <c r="Q4" s="342"/>
      <c r="R4" s="342"/>
      <c r="S4" s="342"/>
      <c r="T4" s="342"/>
      <c r="U4" s="342"/>
      <c r="V4" s="343"/>
      <c r="X4" s="286"/>
      <c r="Y4" s="287"/>
      <c r="Z4" s="287"/>
      <c r="AA4" s="288"/>
    </row>
    <row r="5" spans="2:26" ht="9.75" customHeight="1" thickBot="1">
      <c r="B5" s="332"/>
      <c r="C5" s="333"/>
      <c r="D5" s="334"/>
      <c r="E5" s="184"/>
      <c r="F5" s="185"/>
      <c r="G5" s="186" t="s">
        <v>322</v>
      </c>
      <c r="H5" s="185"/>
      <c r="I5" s="187" t="s">
        <v>323</v>
      </c>
      <c r="J5" s="187" t="s">
        <v>324</v>
      </c>
      <c r="K5" s="185"/>
      <c r="L5" s="108" t="s">
        <v>325</v>
      </c>
      <c r="M5" s="188"/>
      <c r="N5" s="184"/>
      <c r="O5" s="185"/>
      <c r="P5" s="186" t="s">
        <v>322</v>
      </c>
      <c r="Q5" s="185"/>
      <c r="R5" s="187" t="s">
        <v>323</v>
      </c>
      <c r="S5" s="187" t="s">
        <v>324</v>
      </c>
      <c r="T5" s="185"/>
      <c r="U5" s="166" t="s">
        <v>325</v>
      </c>
      <c r="V5" s="188"/>
      <c r="X5" s="344" t="s">
        <v>332</v>
      </c>
      <c r="Y5" s="345"/>
      <c r="Z5" s="346"/>
    </row>
    <row r="6" spans="2:26" ht="9.75" customHeight="1">
      <c r="B6" s="332"/>
      <c r="C6" s="333"/>
      <c r="D6" s="334"/>
      <c r="E6" s="174">
        <v>1</v>
      </c>
      <c r="F6" s="110"/>
      <c r="G6" s="192" t="str">
        <f>_xlfn.IFERROR(VLOOKUP(X6,'選手名簿（〆切 4月26日）'!$A$19:$F$118,2,FALSE)," ")</f>
        <v> </v>
      </c>
      <c r="H6" s="167"/>
      <c r="I6" s="192" t="str">
        <f>_xlfn.IFERROR(VLOOKUP(X6,'選手名簿（〆切 4月26日）'!$A$19:$F$118,4,FALSE)," ")</f>
        <v> </v>
      </c>
      <c r="J6" s="202" t="str">
        <f>_xlfn.IFERROR(VLOOKUP(X6,'選手名簿（〆切 4月26日）'!$A$19:$F$118,5,FALSE)," ")</f>
        <v> </v>
      </c>
      <c r="K6" s="203"/>
      <c r="L6" s="192" t="str">
        <f>_xlfn.IFERROR(VLOOKUP(X6,'選手名簿（〆切 4月26日）'!$A$19:$F$118,6,FALSE)," ")</f>
        <v> </v>
      </c>
      <c r="M6" s="103"/>
      <c r="N6" s="174">
        <v>43</v>
      </c>
      <c r="O6" s="110"/>
      <c r="P6" s="192" t="str">
        <f>_xlfn.IFERROR(VLOOKUP(Z6,'選手名簿（〆切 4月26日）'!$A$19:$F$118,2,FALSE)," ")</f>
        <v> </v>
      </c>
      <c r="Q6" s="167"/>
      <c r="R6" s="192" t="str">
        <f>_xlfn.IFERROR(VLOOKUP(Z6,'選手名簿（〆切 4月26日）'!$A$19:$F$118,4,FALSE)," ")</f>
        <v> </v>
      </c>
      <c r="S6" s="202" t="str">
        <f>_xlfn.IFERROR(VLOOKUP(Z6,'選手名簿（〆切 4月26日）'!$A$19:$F$118,5,FALSE)," ")</f>
        <v> </v>
      </c>
      <c r="T6" s="203"/>
      <c r="U6" s="193" t="str">
        <f>_xlfn.IFERROR(VLOOKUP(Z6,'選手名簿（〆切 4月26日）'!$A$19:$F$118,6,FALSE)," ")</f>
        <v> </v>
      </c>
      <c r="V6" s="103"/>
      <c r="X6" s="180"/>
      <c r="Z6" s="180"/>
    </row>
    <row r="7" spans="2:26" ht="9.75" customHeight="1">
      <c r="B7" s="332"/>
      <c r="C7" s="333"/>
      <c r="D7" s="334"/>
      <c r="E7" s="174">
        <v>2</v>
      </c>
      <c r="F7" s="110"/>
      <c r="G7" s="192" t="str">
        <f>_xlfn.IFERROR(VLOOKUP(X7,'選手名簿（〆切 4月26日）'!$A$19:$F$118,2,FALSE)," ")</f>
        <v> </v>
      </c>
      <c r="H7" s="167"/>
      <c r="I7" s="192" t="str">
        <f>_xlfn.IFERROR(VLOOKUP(X7,'選手名簿（〆切 4月26日）'!$A$19:$F$118,4,FALSE)," ")</f>
        <v> </v>
      </c>
      <c r="J7" s="202" t="str">
        <f>_xlfn.IFERROR(VLOOKUP(X7,'選手名簿（〆切 4月26日）'!$A$19:$F$118,5,FALSE)," ")</f>
        <v> </v>
      </c>
      <c r="K7" s="203"/>
      <c r="L7" s="192" t="str">
        <f>_xlfn.IFERROR(VLOOKUP(X7,'選手名簿（〆切 4月26日）'!$A$19:$F$118,6,FALSE)," ")</f>
        <v> </v>
      </c>
      <c r="M7" s="103"/>
      <c r="N7" s="174">
        <v>44</v>
      </c>
      <c r="O7" s="110"/>
      <c r="P7" s="192" t="str">
        <f>_xlfn.IFERROR(VLOOKUP(Z7,'選手名簿（〆切 4月26日）'!$A$19:$F$118,2,FALSE)," ")</f>
        <v> </v>
      </c>
      <c r="Q7" s="167"/>
      <c r="R7" s="192" t="str">
        <f>_xlfn.IFERROR(VLOOKUP(Z7,'選手名簿（〆切 4月26日）'!$A$19:$F$118,4,FALSE)," ")</f>
        <v> </v>
      </c>
      <c r="S7" s="202" t="str">
        <f>_xlfn.IFERROR(VLOOKUP(Z7,'選手名簿（〆切 4月26日）'!$A$19:$F$118,5,FALSE)," ")</f>
        <v> </v>
      </c>
      <c r="T7" s="203"/>
      <c r="U7" s="193" t="str">
        <f>_xlfn.IFERROR(VLOOKUP(Z7,'選手名簿（〆切 4月26日）'!$A$19:$F$118,6,FALSE)," ")</f>
        <v> </v>
      </c>
      <c r="V7" s="103"/>
      <c r="X7" s="181"/>
      <c r="Z7" s="181"/>
    </row>
    <row r="8" spans="2:26" ht="9.75" customHeight="1">
      <c r="B8" s="332"/>
      <c r="C8" s="333"/>
      <c r="D8" s="334"/>
      <c r="E8" s="174">
        <v>3</v>
      </c>
      <c r="F8" s="110"/>
      <c r="G8" s="192" t="str">
        <f>_xlfn.IFERROR(VLOOKUP(X8,'選手名簿（〆切 4月26日）'!$A$19:$F$118,2,FALSE)," ")</f>
        <v> </v>
      </c>
      <c r="H8" s="167"/>
      <c r="I8" s="192" t="str">
        <f>_xlfn.IFERROR(VLOOKUP(X8,'選手名簿（〆切 4月26日）'!$A$19:$F$118,4,FALSE)," ")</f>
        <v> </v>
      </c>
      <c r="J8" s="202" t="str">
        <f>_xlfn.IFERROR(VLOOKUP(X8,'選手名簿（〆切 4月26日）'!$A$19:$F$118,5,FALSE)," ")</f>
        <v> </v>
      </c>
      <c r="K8" s="203"/>
      <c r="L8" s="192" t="str">
        <f>_xlfn.IFERROR(VLOOKUP(X8,'選手名簿（〆切 4月26日）'!$A$19:$F$118,6,FALSE)," ")</f>
        <v> </v>
      </c>
      <c r="M8" s="103"/>
      <c r="N8" s="174">
        <v>45</v>
      </c>
      <c r="O8" s="110"/>
      <c r="P8" s="192" t="str">
        <f>_xlfn.IFERROR(VLOOKUP(Z8,'選手名簿（〆切 4月26日）'!$A$19:$F$118,2,FALSE)," ")</f>
        <v> </v>
      </c>
      <c r="Q8" s="167"/>
      <c r="R8" s="192" t="str">
        <f>_xlfn.IFERROR(VLOOKUP(Z8,'選手名簿（〆切 4月26日）'!$A$19:$F$118,4,FALSE)," ")</f>
        <v> </v>
      </c>
      <c r="S8" s="202" t="str">
        <f>_xlfn.IFERROR(VLOOKUP(Z8,'選手名簿（〆切 4月26日）'!$A$19:$F$118,5,FALSE)," ")</f>
        <v> </v>
      </c>
      <c r="T8" s="203"/>
      <c r="U8" s="193" t="str">
        <f>_xlfn.IFERROR(VLOOKUP(Z8,'選手名簿（〆切 4月26日）'!$A$19:$F$118,6,FALSE)," ")</f>
        <v> </v>
      </c>
      <c r="V8" s="103"/>
      <c r="X8" s="181"/>
      <c r="Z8" s="181"/>
    </row>
    <row r="9" spans="2:26" ht="9.75" customHeight="1">
      <c r="B9" s="332"/>
      <c r="C9" s="333"/>
      <c r="D9" s="334"/>
      <c r="E9" s="174">
        <v>4</v>
      </c>
      <c r="F9" s="110"/>
      <c r="G9" s="192" t="str">
        <f>_xlfn.IFERROR(VLOOKUP(X9,'選手名簿（〆切 4月26日）'!$A$19:$F$118,2,FALSE)," ")</f>
        <v> </v>
      </c>
      <c r="H9" s="167"/>
      <c r="I9" s="192" t="str">
        <f>_xlfn.IFERROR(VLOOKUP(X9,'選手名簿（〆切 4月26日）'!$A$19:$F$118,4,FALSE)," ")</f>
        <v> </v>
      </c>
      <c r="J9" s="202" t="str">
        <f>_xlfn.IFERROR(VLOOKUP(X9,'選手名簿（〆切 4月26日）'!$A$19:$F$118,5,FALSE)," ")</f>
        <v> </v>
      </c>
      <c r="K9" s="203"/>
      <c r="L9" s="192" t="str">
        <f>_xlfn.IFERROR(VLOOKUP(X9,'選手名簿（〆切 4月26日）'!$A$19:$F$118,6,FALSE)," ")</f>
        <v> </v>
      </c>
      <c r="M9" s="103"/>
      <c r="N9" s="174">
        <v>46</v>
      </c>
      <c r="O9" s="110"/>
      <c r="P9" s="192" t="str">
        <f>_xlfn.IFERROR(VLOOKUP(Z9,'選手名簿（〆切 4月26日）'!$A$19:$F$118,2,FALSE)," ")</f>
        <v> </v>
      </c>
      <c r="Q9" s="167"/>
      <c r="R9" s="192" t="str">
        <f>_xlfn.IFERROR(VLOOKUP(Z9,'選手名簿（〆切 4月26日）'!$A$19:$F$118,4,FALSE)," ")</f>
        <v> </v>
      </c>
      <c r="S9" s="202" t="str">
        <f>_xlfn.IFERROR(VLOOKUP(Z9,'選手名簿（〆切 4月26日）'!$A$19:$F$118,5,FALSE)," ")</f>
        <v> </v>
      </c>
      <c r="T9" s="203"/>
      <c r="U9" s="193" t="str">
        <f>_xlfn.IFERROR(VLOOKUP(Z9,'選手名簿（〆切 4月26日）'!$A$19:$F$118,6,FALSE)," ")</f>
        <v> </v>
      </c>
      <c r="V9" s="103"/>
      <c r="X9" s="181"/>
      <c r="Z9" s="181"/>
    </row>
    <row r="10" spans="2:26" ht="9.75" customHeight="1">
      <c r="B10" s="332"/>
      <c r="C10" s="333"/>
      <c r="D10" s="334"/>
      <c r="E10" s="174">
        <v>5</v>
      </c>
      <c r="F10" s="110"/>
      <c r="G10" s="192" t="str">
        <f>_xlfn.IFERROR(VLOOKUP(X10,'選手名簿（〆切 4月26日）'!$A$19:$F$118,2,FALSE)," ")</f>
        <v> </v>
      </c>
      <c r="H10" s="167"/>
      <c r="I10" s="192" t="str">
        <f>_xlfn.IFERROR(VLOOKUP(X10,'選手名簿（〆切 4月26日）'!$A$19:$F$118,4,FALSE)," ")</f>
        <v> </v>
      </c>
      <c r="J10" s="202" t="str">
        <f>_xlfn.IFERROR(VLOOKUP(X10,'選手名簿（〆切 4月26日）'!$A$19:$F$118,5,FALSE)," ")</f>
        <v> </v>
      </c>
      <c r="K10" s="203"/>
      <c r="L10" s="192" t="str">
        <f>_xlfn.IFERROR(VLOOKUP(X10,'選手名簿（〆切 4月26日）'!$A$19:$F$118,6,FALSE)," ")</f>
        <v> </v>
      </c>
      <c r="M10" s="103"/>
      <c r="N10" s="174">
        <v>47</v>
      </c>
      <c r="O10" s="110"/>
      <c r="P10" s="192" t="str">
        <f>_xlfn.IFERROR(VLOOKUP(Z10,'選手名簿（〆切 4月26日）'!$A$19:$F$118,2,FALSE)," ")</f>
        <v> </v>
      </c>
      <c r="Q10" s="167"/>
      <c r="R10" s="192" t="str">
        <f>_xlfn.IFERROR(VLOOKUP(Z10,'選手名簿（〆切 4月26日）'!$A$19:$F$118,4,FALSE)," ")</f>
        <v> </v>
      </c>
      <c r="S10" s="202" t="str">
        <f>_xlfn.IFERROR(VLOOKUP(Z10,'選手名簿（〆切 4月26日）'!$A$19:$F$118,5,FALSE)," ")</f>
        <v> </v>
      </c>
      <c r="T10" s="203"/>
      <c r="U10" s="193" t="str">
        <f>_xlfn.IFERROR(VLOOKUP(Z10,'選手名簿（〆切 4月26日）'!$A$19:$F$118,6,FALSE)," ")</f>
        <v> </v>
      </c>
      <c r="V10" s="103"/>
      <c r="X10" s="181"/>
      <c r="Z10" s="181"/>
    </row>
    <row r="11" spans="2:26" ht="9.75" customHeight="1">
      <c r="B11" s="332"/>
      <c r="C11" s="333"/>
      <c r="D11" s="334"/>
      <c r="E11" s="174">
        <v>6</v>
      </c>
      <c r="F11" s="110"/>
      <c r="G11" s="192" t="str">
        <f>_xlfn.IFERROR(VLOOKUP(X11,'選手名簿（〆切 4月26日）'!$A$19:$F$118,2,FALSE)," ")</f>
        <v> </v>
      </c>
      <c r="H11" s="167"/>
      <c r="I11" s="192" t="str">
        <f>_xlfn.IFERROR(VLOOKUP(X11,'選手名簿（〆切 4月26日）'!$A$19:$F$118,4,FALSE)," ")</f>
        <v> </v>
      </c>
      <c r="J11" s="202" t="str">
        <f>_xlfn.IFERROR(VLOOKUP(X11,'選手名簿（〆切 4月26日）'!$A$19:$F$118,5,FALSE)," ")</f>
        <v> </v>
      </c>
      <c r="K11" s="203"/>
      <c r="L11" s="192" t="str">
        <f>_xlfn.IFERROR(VLOOKUP(X11,'選手名簿（〆切 4月26日）'!$A$19:$F$118,6,FALSE)," ")</f>
        <v> </v>
      </c>
      <c r="M11" s="103"/>
      <c r="N11" s="174">
        <v>48</v>
      </c>
      <c r="O11" s="110"/>
      <c r="P11" s="192" t="str">
        <f>_xlfn.IFERROR(VLOOKUP(Z11,'選手名簿（〆切 4月26日）'!$A$19:$F$118,2,FALSE)," ")</f>
        <v> </v>
      </c>
      <c r="Q11" s="167"/>
      <c r="R11" s="192" t="str">
        <f>_xlfn.IFERROR(VLOOKUP(Z11,'選手名簿（〆切 4月26日）'!$A$19:$F$118,4,FALSE)," ")</f>
        <v> </v>
      </c>
      <c r="S11" s="202" t="str">
        <f>_xlfn.IFERROR(VLOOKUP(Z11,'選手名簿（〆切 4月26日）'!$A$19:$F$118,5,FALSE)," ")</f>
        <v> </v>
      </c>
      <c r="T11" s="203"/>
      <c r="U11" s="193" t="str">
        <f>_xlfn.IFERROR(VLOOKUP(Z11,'選手名簿（〆切 4月26日）'!$A$19:$F$118,6,FALSE)," ")</f>
        <v> </v>
      </c>
      <c r="V11" s="103"/>
      <c r="X11" s="181"/>
      <c r="Z11" s="181"/>
    </row>
    <row r="12" spans="2:26" ht="9.75" customHeight="1">
      <c r="B12" s="332"/>
      <c r="C12" s="333"/>
      <c r="D12" s="334"/>
      <c r="E12" s="174">
        <v>7</v>
      </c>
      <c r="F12" s="110"/>
      <c r="G12" s="192" t="str">
        <f>_xlfn.IFERROR(VLOOKUP(X12,'選手名簿（〆切 4月26日）'!$A$19:$F$118,2,FALSE)," ")</f>
        <v> </v>
      </c>
      <c r="H12" s="167"/>
      <c r="I12" s="192" t="str">
        <f>_xlfn.IFERROR(VLOOKUP(X12,'選手名簿（〆切 4月26日）'!$A$19:$F$118,4,FALSE)," ")</f>
        <v> </v>
      </c>
      <c r="J12" s="202" t="str">
        <f>_xlfn.IFERROR(VLOOKUP(X12,'選手名簿（〆切 4月26日）'!$A$19:$F$118,5,FALSE)," ")</f>
        <v> </v>
      </c>
      <c r="K12" s="203"/>
      <c r="L12" s="192" t="str">
        <f>_xlfn.IFERROR(VLOOKUP(X12,'選手名簿（〆切 4月26日）'!$A$19:$F$118,6,FALSE)," ")</f>
        <v> </v>
      </c>
      <c r="M12" s="103"/>
      <c r="N12" s="174">
        <v>49</v>
      </c>
      <c r="O12" s="110"/>
      <c r="P12" s="192" t="str">
        <f>_xlfn.IFERROR(VLOOKUP(Z12,'選手名簿（〆切 4月26日）'!$A$19:$F$118,2,FALSE)," ")</f>
        <v> </v>
      </c>
      <c r="Q12" s="167"/>
      <c r="R12" s="192" t="str">
        <f>_xlfn.IFERROR(VLOOKUP(Z12,'選手名簿（〆切 4月26日）'!$A$19:$F$118,4,FALSE)," ")</f>
        <v> </v>
      </c>
      <c r="S12" s="202" t="str">
        <f>_xlfn.IFERROR(VLOOKUP(Z12,'選手名簿（〆切 4月26日）'!$A$19:$F$118,5,FALSE)," ")</f>
        <v> </v>
      </c>
      <c r="T12" s="203"/>
      <c r="U12" s="193" t="str">
        <f>_xlfn.IFERROR(VLOOKUP(Z12,'選手名簿（〆切 4月26日）'!$A$19:$F$118,6,FALSE)," ")</f>
        <v> </v>
      </c>
      <c r="V12" s="103"/>
      <c r="X12" s="181"/>
      <c r="Z12" s="181"/>
    </row>
    <row r="13" spans="2:26" ht="9.75" customHeight="1">
      <c r="B13" s="332"/>
      <c r="C13" s="333"/>
      <c r="D13" s="334"/>
      <c r="E13" s="174">
        <v>8</v>
      </c>
      <c r="F13" s="110"/>
      <c r="G13" s="192" t="str">
        <f>_xlfn.IFERROR(VLOOKUP(X13,'選手名簿（〆切 4月26日）'!$A$19:$F$118,2,FALSE)," ")</f>
        <v> </v>
      </c>
      <c r="H13" s="167"/>
      <c r="I13" s="192" t="str">
        <f>_xlfn.IFERROR(VLOOKUP(X13,'選手名簿（〆切 4月26日）'!$A$19:$F$118,4,FALSE)," ")</f>
        <v> </v>
      </c>
      <c r="J13" s="202" t="str">
        <f>_xlfn.IFERROR(VLOOKUP(X13,'選手名簿（〆切 4月26日）'!$A$19:$F$118,5,FALSE)," ")</f>
        <v> </v>
      </c>
      <c r="K13" s="203"/>
      <c r="L13" s="192" t="str">
        <f>_xlfn.IFERROR(VLOOKUP(X13,'選手名簿（〆切 4月26日）'!$A$19:$F$118,6,FALSE)," ")</f>
        <v> </v>
      </c>
      <c r="M13" s="103"/>
      <c r="N13" s="174">
        <v>50</v>
      </c>
      <c r="O13" s="110"/>
      <c r="P13" s="192" t="str">
        <f>_xlfn.IFERROR(VLOOKUP(Z13,'選手名簿（〆切 4月26日）'!$A$19:$F$118,2,FALSE)," ")</f>
        <v> </v>
      </c>
      <c r="Q13" s="167"/>
      <c r="R13" s="192" t="str">
        <f>_xlfn.IFERROR(VLOOKUP(Z13,'選手名簿（〆切 4月26日）'!$A$19:$F$118,4,FALSE)," ")</f>
        <v> </v>
      </c>
      <c r="S13" s="202" t="str">
        <f>_xlfn.IFERROR(VLOOKUP(Z13,'選手名簿（〆切 4月26日）'!$A$19:$F$118,5,FALSE)," ")</f>
        <v> </v>
      </c>
      <c r="T13" s="203"/>
      <c r="U13" s="193" t="str">
        <f>_xlfn.IFERROR(VLOOKUP(Z13,'選手名簿（〆切 4月26日）'!$A$19:$F$118,6,FALSE)," ")</f>
        <v> </v>
      </c>
      <c r="V13" s="103"/>
      <c r="X13" s="181"/>
      <c r="Z13" s="181"/>
    </row>
    <row r="14" spans="2:26" ht="9.75" customHeight="1">
      <c r="B14" s="332"/>
      <c r="C14" s="333"/>
      <c r="D14" s="334"/>
      <c r="E14" s="174">
        <v>9</v>
      </c>
      <c r="F14" s="110"/>
      <c r="G14" s="192" t="str">
        <f>_xlfn.IFERROR(VLOOKUP(X14,'選手名簿（〆切 4月26日）'!$A$19:$F$118,2,FALSE)," ")</f>
        <v> </v>
      </c>
      <c r="H14" s="167"/>
      <c r="I14" s="192" t="str">
        <f>_xlfn.IFERROR(VLOOKUP(X14,'選手名簿（〆切 4月26日）'!$A$19:$F$118,4,FALSE)," ")</f>
        <v> </v>
      </c>
      <c r="J14" s="202" t="str">
        <f>_xlfn.IFERROR(VLOOKUP(X14,'選手名簿（〆切 4月26日）'!$A$19:$F$118,5,FALSE)," ")</f>
        <v> </v>
      </c>
      <c r="K14" s="203"/>
      <c r="L14" s="192" t="str">
        <f>_xlfn.IFERROR(VLOOKUP(X14,'選手名簿（〆切 4月26日）'!$A$19:$F$118,6,FALSE)," ")</f>
        <v> </v>
      </c>
      <c r="M14" s="103"/>
      <c r="N14" s="174">
        <v>51</v>
      </c>
      <c r="O14" s="110"/>
      <c r="P14" s="192" t="str">
        <f>_xlfn.IFERROR(VLOOKUP(Z14,'選手名簿（〆切 4月26日）'!$A$19:$F$118,2,FALSE)," ")</f>
        <v> </v>
      </c>
      <c r="Q14" s="167"/>
      <c r="R14" s="192" t="str">
        <f>_xlfn.IFERROR(VLOOKUP(Z14,'選手名簿（〆切 4月26日）'!$A$19:$F$118,4,FALSE)," ")</f>
        <v> </v>
      </c>
      <c r="S14" s="202" t="str">
        <f>_xlfn.IFERROR(VLOOKUP(Z14,'選手名簿（〆切 4月26日）'!$A$19:$F$118,5,FALSE)," ")</f>
        <v> </v>
      </c>
      <c r="T14" s="203"/>
      <c r="U14" s="193" t="str">
        <f>_xlfn.IFERROR(VLOOKUP(Z14,'選手名簿（〆切 4月26日）'!$A$19:$F$118,6,FALSE)," ")</f>
        <v> </v>
      </c>
      <c r="V14" s="103"/>
      <c r="X14" s="181"/>
      <c r="Z14" s="181"/>
    </row>
    <row r="15" spans="2:26" ht="9.75" customHeight="1">
      <c r="B15" s="332"/>
      <c r="C15" s="333"/>
      <c r="D15" s="334"/>
      <c r="E15" s="174">
        <v>10</v>
      </c>
      <c r="F15" s="110"/>
      <c r="G15" s="192" t="str">
        <f>_xlfn.IFERROR(VLOOKUP(X15,'選手名簿（〆切 4月26日）'!$A$19:$F$118,2,FALSE)," ")</f>
        <v> </v>
      </c>
      <c r="H15" s="167"/>
      <c r="I15" s="192" t="str">
        <f>_xlfn.IFERROR(VLOOKUP(X15,'選手名簿（〆切 4月26日）'!$A$19:$F$118,4,FALSE)," ")</f>
        <v> </v>
      </c>
      <c r="J15" s="202" t="str">
        <f>_xlfn.IFERROR(VLOOKUP(X15,'選手名簿（〆切 4月26日）'!$A$19:$F$118,5,FALSE)," ")</f>
        <v> </v>
      </c>
      <c r="K15" s="203"/>
      <c r="L15" s="192" t="str">
        <f>_xlfn.IFERROR(VLOOKUP(X15,'選手名簿（〆切 4月26日）'!$A$19:$F$118,6,FALSE)," ")</f>
        <v> </v>
      </c>
      <c r="M15" s="103"/>
      <c r="N15" s="174">
        <v>52</v>
      </c>
      <c r="O15" s="110"/>
      <c r="P15" s="192" t="str">
        <f>_xlfn.IFERROR(VLOOKUP(Z15,'選手名簿（〆切 4月26日）'!$A$19:$F$118,2,FALSE)," ")</f>
        <v> </v>
      </c>
      <c r="Q15" s="167"/>
      <c r="R15" s="192" t="str">
        <f>_xlfn.IFERROR(VLOOKUP(Z15,'選手名簿（〆切 4月26日）'!$A$19:$F$118,4,FALSE)," ")</f>
        <v> </v>
      </c>
      <c r="S15" s="202" t="str">
        <f>_xlfn.IFERROR(VLOOKUP(Z15,'選手名簿（〆切 4月26日）'!$A$19:$F$118,5,FALSE)," ")</f>
        <v> </v>
      </c>
      <c r="T15" s="203"/>
      <c r="U15" s="193" t="str">
        <f>_xlfn.IFERROR(VLOOKUP(Z15,'選手名簿（〆切 4月26日）'!$A$19:$F$118,6,FALSE)," ")</f>
        <v> </v>
      </c>
      <c r="V15" s="103"/>
      <c r="X15" s="181"/>
      <c r="Z15" s="181"/>
    </row>
    <row r="16" spans="2:26" ht="9.75" customHeight="1">
      <c r="B16" s="332"/>
      <c r="C16" s="333"/>
      <c r="D16" s="334"/>
      <c r="E16" s="174">
        <v>11</v>
      </c>
      <c r="F16" s="110"/>
      <c r="G16" s="192" t="str">
        <f>_xlfn.IFERROR(VLOOKUP(X16,'選手名簿（〆切 4月26日）'!$A$19:$F$118,2,FALSE)," ")</f>
        <v> </v>
      </c>
      <c r="H16" s="167"/>
      <c r="I16" s="192" t="str">
        <f>_xlfn.IFERROR(VLOOKUP(X16,'選手名簿（〆切 4月26日）'!$A$19:$F$118,4,FALSE)," ")</f>
        <v> </v>
      </c>
      <c r="J16" s="202" t="str">
        <f>_xlfn.IFERROR(VLOOKUP(X16,'選手名簿（〆切 4月26日）'!$A$19:$F$118,5,FALSE)," ")</f>
        <v> </v>
      </c>
      <c r="K16" s="203"/>
      <c r="L16" s="192" t="str">
        <f>_xlfn.IFERROR(VLOOKUP(X16,'選手名簿（〆切 4月26日）'!$A$19:$F$118,6,FALSE)," ")</f>
        <v> </v>
      </c>
      <c r="M16" s="103"/>
      <c r="N16" s="174">
        <v>53</v>
      </c>
      <c r="O16" s="110"/>
      <c r="P16" s="192" t="str">
        <f>_xlfn.IFERROR(VLOOKUP(Z16,'選手名簿（〆切 4月26日）'!$A$19:$F$118,2,FALSE)," ")</f>
        <v> </v>
      </c>
      <c r="Q16" s="167"/>
      <c r="R16" s="192" t="str">
        <f>_xlfn.IFERROR(VLOOKUP(Z16,'選手名簿（〆切 4月26日）'!$A$19:$F$118,4,FALSE)," ")</f>
        <v> </v>
      </c>
      <c r="S16" s="202" t="str">
        <f>_xlfn.IFERROR(VLOOKUP(Z16,'選手名簿（〆切 4月26日）'!$A$19:$F$118,5,FALSE)," ")</f>
        <v> </v>
      </c>
      <c r="T16" s="203"/>
      <c r="U16" s="193" t="str">
        <f>_xlfn.IFERROR(VLOOKUP(Z16,'選手名簿（〆切 4月26日）'!$A$19:$F$118,6,FALSE)," ")</f>
        <v> </v>
      </c>
      <c r="V16" s="103"/>
      <c r="X16" s="181"/>
      <c r="Z16" s="181"/>
    </row>
    <row r="17" spans="2:26" ht="9.75" customHeight="1">
      <c r="B17" s="332"/>
      <c r="C17" s="333"/>
      <c r="D17" s="334"/>
      <c r="E17" s="174">
        <v>12</v>
      </c>
      <c r="F17" s="110"/>
      <c r="G17" s="192" t="str">
        <f>_xlfn.IFERROR(VLOOKUP(X17,'選手名簿（〆切 4月26日）'!$A$19:$F$118,2,FALSE)," ")</f>
        <v> </v>
      </c>
      <c r="H17" s="167"/>
      <c r="I17" s="192" t="str">
        <f>_xlfn.IFERROR(VLOOKUP(X17,'選手名簿（〆切 4月26日）'!$A$19:$F$118,4,FALSE)," ")</f>
        <v> </v>
      </c>
      <c r="J17" s="202" t="str">
        <f>_xlfn.IFERROR(VLOOKUP(X17,'選手名簿（〆切 4月26日）'!$A$19:$F$118,5,FALSE)," ")</f>
        <v> </v>
      </c>
      <c r="K17" s="203"/>
      <c r="L17" s="192" t="str">
        <f>_xlfn.IFERROR(VLOOKUP(X17,'選手名簿（〆切 4月26日）'!$A$19:$F$118,6,FALSE)," ")</f>
        <v> </v>
      </c>
      <c r="M17" s="103"/>
      <c r="N17" s="174">
        <v>54</v>
      </c>
      <c r="O17" s="110"/>
      <c r="P17" s="192" t="str">
        <f>_xlfn.IFERROR(VLOOKUP(Z17,'選手名簿（〆切 4月26日）'!$A$19:$F$118,2,FALSE)," ")</f>
        <v> </v>
      </c>
      <c r="Q17" s="167"/>
      <c r="R17" s="192" t="str">
        <f>_xlfn.IFERROR(VLOOKUP(Z17,'選手名簿（〆切 4月26日）'!$A$19:$F$118,4,FALSE)," ")</f>
        <v> </v>
      </c>
      <c r="S17" s="202" t="str">
        <f>_xlfn.IFERROR(VLOOKUP(Z17,'選手名簿（〆切 4月26日）'!$A$19:$F$118,5,FALSE)," ")</f>
        <v> </v>
      </c>
      <c r="T17" s="203"/>
      <c r="U17" s="193" t="str">
        <f>_xlfn.IFERROR(VLOOKUP(Z17,'選手名簿（〆切 4月26日）'!$A$19:$F$118,6,FALSE)," ")</f>
        <v> </v>
      </c>
      <c r="V17" s="103"/>
      <c r="X17" s="181"/>
      <c r="Z17" s="181"/>
    </row>
    <row r="18" spans="2:26" ht="9.75" customHeight="1">
      <c r="B18" s="332"/>
      <c r="C18" s="333"/>
      <c r="D18" s="334"/>
      <c r="E18" s="174">
        <v>13</v>
      </c>
      <c r="F18" s="110"/>
      <c r="G18" s="192" t="str">
        <f>_xlfn.IFERROR(VLOOKUP(X18,'選手名簿（〆切 4月26日）'!$A$19:$F$118,2,FALSE)," ")</f>
        <v> </v>
      </c>
      <c r="H18" s="167"/>
      <c r="I18" s="192" t="str">
        <f>_xlfn.IFERROR(VLOOKUP(X18,'選手名簿（〆切 4月26日）'!$A$19:$F$118,4,FALSE)," ")</f>
        <v> </v>
      </c>
      <c r="J18" s="202" t="str">
        <f>_xlfn.IFERROR(VLOOKUP(X18,'選手名簿（〆切 4月26日）'!$A$19:$F$118,5,FALSE)," ")</f>
        <v> </v>
      </c>
      <c r="K18" s="203"/>
      <c r="L18" s="192" t="str">
        <f>_xlfn.IFERROR(VLOOKUP(X18,'選手名簿（〆切 4月26日）'!$A$19:$F$118,6,FALSE)," ")</f>
        <v> </v>
      </c>
      <c r="M18" s="103"/>
      <c r="N18" s="174">
        <v>55</v>
      </c>
      <c r="O18" s="110"/>
      <c r="P18" s="192" t="str">
        <f>_xlfn.IFERROR(VLOOKUP(Z18,'選手名簿（〆切 4月26日）'!$A$19:$F$118,2,FALSE)," ")</f>
        <v> </v>
      </c>
      <c r="Q18" s="167"/>
      <c r="R18" s="192" t="str">
        <f>_xlfn.IFERROR(VLOOKUP(Z18,'選手名簿（〆切 4月26日）'!$A$19:$F$118,4,FALSE)," ")</f>
        <v> </v>
      </c>
      <c r="S18" s="202" t="str">
        <f>_xlfn.IFERROR(VLOOKUP(Z18,'選手名簿（〆切 4月26日）'!$A$19:$F$118,5,FALSE)," ")</f>
        <v> </v>
      </c>
      <c r="T18" s="203"/>
      <c r="U18" s="193" t="str">
        <f>_xlfn.IFERROR(VLOOKUP(Z18,'選手名簿（〆切 4月26日）'!$A$19:$F$118,6,FALSE)," ")</f>
        <v> </v>
      </c>
      <c r="V18" s="103"/>
      <c r="X18" s="181"/>
      <c r="Z18" s="181"/>
    </row>
    <row r="19" spans="2:26" ht="9.75" customHeight="1">
      <c r="B19" s="332"/>
      <c r="C19" s="333"/>
      <c r="D19" s="334"/>
      <c r="E19" s="175">
        <v>14</v>
      </c>
      <c r="F19" s="112"/>
      <c r="G19" s="192" t="str">
        <f>_xlfn.IFERROR(VLOOKUP(X19,'選手名簿（〆切 4月26日）'!$A$19:$F$118,2,FALSE)," ")</f>
        <v> </v>
      </c>
      <c r="H19" s="167"/>
      <c r="I19" s="192" t="str">
        <f>_xlfn.IFERROR(VLOOKUP(X19,'選手名簿（〆切 4月26日）'!$A$19:$F$118,4,FALSE)," ")</f>
        <v> </v>
      </c>
      <c r="J19" s="202" t="str">
        <f>_xlfn.IFERROR(VLOOKUP(X19,'選手名簿（〆切 4月26日）'!$A$19:$F$118,5,FALSE)," ")</f>
        <v> </v>
      </c>
      <c r="K19" s="203"/>
      <c r="L19" s="192" t="str">
        <f>_xlfn.IFERROR(VLOOKUP(X19,'選手名簿（〆切 4月26日）'!$A$19:$F$118,6,FALSE)," ")</f>
        <v> </v>
      </c>
      <c r="M19" s="103"/>
      <c r="N19" s="174">
        <v>56</v>
      </c>
      <c r="O19" s="112"/>
      <c r="P19" s="192" t="str">
        <f>_xlfn.IFERROR(VLOOKUP(Z19,'選手名簿（〆切 4月26日）'!$A$19:$F$118,2,FALSE)," ")</f>
        <v> </v>
      </c>
      <c r="Q19" s="167"/>
      <c r="R19" s="192" t="str">
        <f>_xlfn.IFERROR(VLOOKUP(Z19,'選手名簿（〆切 4月26日）'!$A$19:$F$118,4,FALSE)," ")</f>
        <v> </v>
      </c>
      <c r="S19" s="202" t="str">
        <f>_xlfn.IFERROR(VLOOKUP(Z19,'選手名簿（〆切 4月26日）'!$A$19:$F$118,5,FALSE)," ")</f>
        <v> </v>
      </c>
      <c r="T19" s="203"/>
      <c r="U19" s="193" t="str">
        <f>_xlfn.IFERROR(VLOOKUP(Z19,'選手名簿（〆切 4月26日）'!$A$19:$F$118,6,FALSE)," ")</f>
        <v> </v>
      </c>
      <c r="V19" s="103"/>
      <c r="X19" s="181"/>
      <c r="Z19" s="181"/>
    </row>
    <row r="20" spans="2:26" ht="9.75" customHeight="1">
      <c r="B20" s="332"/>
      <c r="C20" s="333"/>
      <c r="D20" s="334"/>
      <c r="E20" s="174">
        <v>15</v>
      </c>
      <c r="F20" s="110"/>
      <c r="G20" s="192" t="str">
        <f>_xlfn.IFERROR(VLOOKUP(X20,'選手名簿（〆切 4月26日）'!$A$19:$F$118,2,FALSE)," ")</f>
        <v> </v>
      </c>
      <c r="H20" s="167"/>
      <c r="I20" s="192" t="str">
        <f>_xlfn.IFERROR(VLOOKUP(X20,'選手名簿（〆切 4月26日）'!$A$19:$F$118,4,FALSE)," ")</f>
        <v> </v>
      </c>
      <c r="J20" s="202" t="str">
        <f>_xlfn.IFERROR(VLOOKUP(X20,'選手名簿（〆切 4月26日）'!$A$19:$F$118,5,FALSE)," ")</f>
        <v> </v>
      </c>
      <c r="K20" s="203"/>
      <c r="L20" s="192" t="str">
        <f>_xlfn.IFERROR(VLOOKUP(X20,'選手名簿（〆切 4月26日）'!$A$19:$F$118,6,FALSE)," ")</f>
        <v> </v>
      </c>
      <c r="M20" s="103"/>
      <c r="N20" s="174">
        <v>57</v>
      </c>
      <c r="O20" s="110"/>
      <c r="P20" s="192" t="str">
        <f>_xlfn.IFERROR(VLOOKUP(Z20,'選手名簿（〆切 4月26日）'!$A$19:$F$118,2,FALSE)," ")</f>
        <v> </v>
      </c>
      <c r="Q20" s="167"/>
      <c r="R20" s="192" t="str">
        <f>_xlfn.IFERROR(VLOOKUP(Z20,'選手名簿（〆切 4月26日）'!$A$19:$F$118,4,FALSE)," ")</f>
        <v> </v>
      </c>
      <c r="S20" s="202" t="str">
        <f>_xlfn.IFERROR(VLOOKUP(Z20,'選手名簿（〆切 4月26日）'!$A$19:$F$118,5,FALSE)," ")</f>
        <v> </v>
      </c>
      <c r="T20" s="203"/>
      <c r="U20" s="193" t="str">
        <f>_xlfn.IFERROR(VLOOKUP(Z20,'選手名簿（〆切 4月26日）'!$A$19:$F$118,6,FALSE)," ")</f>
        <v> </v>
      </c>
      <c r="V20" s="103"/>
      <c r="X20" s="181"/>
      <c r="Z20" s="181"/>
    </row>
    <row r="21" spans="2:26" ht="9.75" customHeight="1">
      <c r="B21" s="332"/>
      <c r="C21" s="333"/>
      <c r="D21" s="334"/>
      <c r="E21" s="174">
        <v>16</v>
      </c>
      <c r="F21" s="110"/>
      <c r="G21" s="192" t="str">
        <f>_xlfn.IFERROR(VLOOKUP(X21,'選手名簿（〆切 4月26日）'!$A$19:$F$118,2,FALSE)," ")</f>
        <v> </v>
      </c>
      <c r="H21" s="167"/>
      <c r="I21" s="192" t="str">
        <f>_xlfn.IFERROR(VLOOKUP(X21,'選手名簿（〆切 4月26日）'!$A$19:$F$118,4,FALSE)," ")</f>
        <v> </v>
      </c>
      <c r="J21" s="202" t="str">
        <f>_xlfn.IFERROR(VLOOKUP(X21,'選手名簿（〆切 4月26日）'!$A$19:$F$118,5,FALSE)," ")</f>
        <v> </v>
      </c>
      <c r="K21" s="203"/>
      <c r="L21" s="192" t="str">
        <f>_xlfn.IFERROR(VLOOKUP(X21,'選手名簿（〆切 4月26日）'!$A$19:$F$118,6,FALSE)," ")</f>
        <v> </v>
      </c>
      <c r="M21" s="103"/>
      <c r="N21" s="174">
        <v>58</v>
      </c>
      <c r="O21" s="110"/>
      <c r="P21" s="192" t="str">
        <f>_xlfn.IFERROR(VLOOKUP(Z21,'選手名簿（〆切 4月26日）'!$A$19:$F$118,2,FALSE)," ")</f>
        <v> </v>
      </c>
      <c r="Q21" s="167"/>
      <c r="R21" s="192" t="str">
        <f>_xlfn.IFERROR(VLOOKUP(Z21,'選手名簿（〆切 4月26日）'!$A$19:$F$118,4,FALSE)," ")</f>
        <v> </v>
      </c>
      <c r="S21" s="202" t="str">
        <f>_xlfn.IFERROR(VLOOKUP(Z21,'選手名簿（〆切 4月26日）'!$A$19:$F$118,5,FALSE)," ")</f>
        <v> </v>
      </c>
      <c r="T21" s="203"/>
      <c r="U21" s="193" t="str">
        <f>_xlfn.IFERROR(VLOOKUP(Z21,'選手名簿（〆切 4月26日）'!$A$19:$F$118,6,FALSE)," ")</f>
        <v> </v>
      </c>
      <c r="V21" s="103"/>
      <c r="X21" s="181"/>
      <c r="Z21" s="181"/>
    </row>
    <row r="22" spans="2:26" ht="9.75" customHeight="1" thickBot="1">
      <c r="B22" s="332"/>
      <c r="C22" s="333"/>
      <c r="D22" s="334"/>
      <c r="E22" s="174">
        <v>17</v>
      </c>
      <c r="F22" s="110"/>
      <c r="G22" s="192" t="str">
        <f>_xlfn.IFERROR(VLOOKUP(X22,'選手名簿（〆切 4月26日）'!$A$19:$F$118,2,FALSE)," ")</f>
        <v> </v>
      </c>
      <c r="H22" s="167"/>
      <c r="I22" s="192" t="str">
        <f>_xlfn.IFERROR(VLOOKUP(X22,'選手名簿（〆切 4月26日）'!$A$19:$F$118,4,FALSE)," ")</f>
        <v> </v>
      </c>
      <c r="J22" s="202" t="str">
        <f>_xlfn.IFERROR(VLOOKUP(X22,'選手名簿（〆切 4月26日）'!$A$19:$F$118,5,FALSE)," ")</f>
        <v> </v>
      </c>
      <c r="K22" s="203"/>
      <c r="L22" s="192" t="str">
        <f>_xlfn.IFERROR(VLOOKUP(X22,'選手名簿（〆切 4月26日）'!$A$19:$F$118,6,FALSE)," ")</f>
        <v> </v>
      </c>
      <c r="M22" s="103"/>
      <c r="N22" s="174">
        <v>59</v>
      </c>
      <c r="O22" s="110"/>
      <c r="P22" s="192" t="str">
        <f>_xlfn.IFERROR(VLOOKUP(Z22,'選手名簿（〆切 4月26日）'!$A$19:$F$118,2,FALSE)," ")</f>
        <v> </v>
      </c>
      <c r="Q22" s="167"/>
      <c r="R22" s="192" t="str">
        <f>_xlfn.IFERROR(VLOOKUP(Z22,'選手名簿（〆切 4月26日）'!$A$19:$F$118,4,FALSE)," ")</f>
        <v> </v>
      </c>
      <c r="S22" s="202" t="str">
        <f>_xlfn.IFERROR(VLOOKUP(Z22,'選手名簿（〆切 4月26日）'!$A$19:$F$118,5,FALSE)," ")</f>
        <v> </v>
      </c>
      <c r="T22" s="203"/>
      <c r="U22" s="193" t="str">
        <f>_xlfn.IFERROR(VLOOKUP(Z22,'選手名簿（〆切 4月26日）'!$A$19:$F$118,6,FALSE)," ")</f>
        <v> </v>
      </c>
      <c r="V22" s="103"/>
      <c r="X22" s="181"/>
      <c r="Z22" s="181"/>
    </row>
    <row r="23" spans="2:26" ht="9.75" customHeight="1">
      <c r="B23" s="335" t="s">
        <v>364</v>
      </c>
      <c r="C23" s="336"/>
      <c r="D23" s="337"/>
      <c r="E23" s="174">
        <v>18</v>
      </c>
      <c r="F23" s="110"/>
      <c r="G23" s="192" t="str">
        <f>_xlfn.IFERROR(VLOOKUP(X23,'選手名簿（〆切 4月26日）'!$A$19:$F$118,2,FALSE)," ")</f>
        <v> </v>
      </c>
      <c r="H23" s="167"/>
      <c r="I23" s="192" t="str">
        <f>_xlfn.IFERROR(VLOOKUP(X23,'選手名簿（〆切 4月26日）'!$A$19:$F$118,4,FALSE)," ")</f>
        <v> </v>
      </c>
      <c r="J23" s="202" t="str">
        <f>_xlfn.IFERROR(VLOOKUP(X23,'選手名簿（〆切 4月26日）'!$A$19:$F$118,5,FALSE)," ")</f>
        <v> </v>
      </c>
      <c r="K23" s="203"/>
      <c r="L23" s="192" t="str">
        <f>_xlfn.IFERROR(VLOOKUP(X23,'選手名簿（〆切 4月26日）'!$A$19:$F$118,6,FALSE)," ")</f>
        <v> </v>
      </c>
      <c r="M23" s="103"/>
      <c r="N23" s="174">
        <v>60</v>
      </c>
      <c r="O23" s="110"/>
      <c r="P23" s="192" t="str">
        <f>_xlfn.IFERROR(VLOOKUP(Z23,'選手名簿（〆切 4月26日）'!$A$19:$F$118,2,FALSE)," ")</f>
        <v> </v>
      </c>
      <c r="Q23" s="167"/>
      <c r="R23" s="192" t="str">
        <f>_xlfn.IFERROR(VLOOKUP(Z23,'選手名簿（〆切 4月26日）'!$A$19:$F$118,4,FALSE)," ")</f>
        <v> </v>
      </c>
      <c r="S23" s="202" t="str">
        <f>_xlfn.IFERROR(VLOOKUP(Z23,'選手名簿（〆切 4月26日）'!$A$19:$F$118,5,FALSE)," ")</f>
        <v> </v>
      </c>
      <c r="T23" s="203"/>
      <c r="U23" s="193" t="str">
        <f>_xlfn.IFERROR(VLOOKUP(Z23,'選手名簿（〆切 4月26日）'!$A$19:$F$118,6,FALSE)," ")</f>
        <v> </v>
      </c>
      <c r="V23" s="103"/>
      <c r="X23" s="181"/>
      <c r="Z23" s="181"/>
    </row>
    <row r="24" spans="2:26" ht="9.75" customHeight="1">
      <c r="B24" s="277"/>
      <c r="C24" s="278"/>
      <c r="D24" s="279"/>
      <c r="E24" s="174">
        <v>19</v>
      </c>
      <c r="F24" s="110"/>
      <c r="G24" s="192" t="str">
        <f>_xlfn.IFERROR(VLOOKUP(X24,'選手名簿（〆切 4月26日）'!$A$19:$F$118,2,FALSE)," ")</f>
        <v> </v>
      </c>
      <c r="H24" s="167"/>
      <c r="I24" s="192" t="str">
        <f>_xlfn.IFERROR(VLOOKUP(X24,'選手名簿（〆切 4月26日）'!$A$19:$F$118,4,FALSE)," ")</f>
        <v> </v>
      </c>
      <c r="J24" s="202" t="str">
        <f>_xlfn.IFERROR(VLOOKUP(X24,'選手名簿（〆切 4月26日）'!$A$19:$F$118,5,FALSE)," ")</f>
        <v> </v>
      </c>
      <c r="K24" s="203"/>
      <c r="L24" s="192" t="str">
        <f>_xlfn.IFERROR(VLOOKUP(X24,'選手名簿（〆切 4月26日）'!$A$19:$F$118,6,FALSE)," ")</f>
        <v> </v>
      </c>
      <c r="M24" s="103"/>
      <c r="N24" s="174">
        <v>61</v>
      </c>
      <c r="O24" s="110"/>
      <c r="P24" s="192" t="str">
        <f>_xlfn.IFERROR(VLOOKUP(Z24,'選手名簿（〆切 4月26日）'!$A$19:$F$118,2,FALSE)," ")</f>
        <v> </v>
      </c>
      <c r="Q24" s="167"/>
      <c r="R24" s="192" t="str">
        <f>_xlfn.IFERROR(VLOOKUP(Z24,'選手名簿（〆切 4月26日）'!$A$19:$F$118,4,FALSE)," ")</f>
        <v> </v>
      </c>
      <c r="S24" s="202" t="str">
        <f>_xlfn.IFERROR(VLOOKUP(Z24,'選手名簿（〆切 4月26日）'!$A$19:$F$118,5,FALSE)," ")</f>
        <v> </v>
      </c>
      <c r="T24" s="203"/>
      <c r="U24" s="193" t="str">
        <f>_xlfn.IFERROR(VLOOKUP(Z24,'選手名簿（〆切 4月26日）'!$A$19:$F$118,6,FALSE)," ")</f>
        <v> </v>
      </c>
      <c r="V24" s="103"/>
      <c r="X24" s="181"/>
      <c r="Z24" s="181"/>
    </row>
    <row r="25" spans="2:26" ht="9.75" customHeight="1">
      <c r="B25" s="277"/>
      <c r="C25" s="278"/>
      <c r="D25" s="279"/>
      <c r="E25" s="174">
        <v>20</v>
      </c>
      <c r="F25" s="110"/>
      <c r="G25" s="192" t="str">
        <f>_xlfn.IFERROR(VLOOKUP(X25,'選手名簿（〆切 4月26日）'!$A$19:$F$118,2,FALSE)," ")</f>
        <v> </v>
      </c>
      <c r="H25" s="167"/>
      <c r="I25" s="192" t="str">
        <f>_xlfn.IFERROR(VLOOKUP(X25,'選手名簿（〆切 4月26日）'!$A$19:$F$118,4,FALSE)," ")</f>
        <v> </v>
      </c>
      <c r="J25" s="202" t="str">
        <f>_xlfn.IFERROR(VLOOKUP(X25,'選手名簿（〆切 4月26日）'!$A$19:$F$118,5,FALSE)," ")</f>
        <v> </v>
      </c>
      <c r="K25" s="203"/>
      <c r="L25" s="192" t="str">
        <f>_xlfn.IFERROR(VLOOKUP(X25,'選手名簿（〆切 4月26日）'!$A$19:$F$118,6,FALSE)," ")</f>
        <v> </v>
      </c>
      <c r="M25" s="103"/>
      <c r="N25" s="174">
        <v>62</v>
      </c>
      <c r="O25" s="110"/>
      <c r="P25" s="192" t="str">
        <f>_xlfn.IFERROR(VLOOKUP(Z25,'選手名簿（〆切 4月26日）'!$A$19:$F$118,2,FALSE)," ")</f>
        <v> </v>
      </c>
      <c r="Q25" s="167"/>
      <c r="R25" s="192" t="str">
        <f>_xlfn.IFERROR(VLOOKUP(Z25,'選手名簿（〆切 4月26日）'!$A$19:$F$118,4,FALSE)," ")</f>
        <v> </v>
      </c>
      <c r="S25" s="202" t="str">
        <f>_xlfn.IFERROR(VLOOKUP(Z25,'選手名簿（〆切 4月26日）'!$A$19:$F$118,5,FALSE)," ")</f>
        <v> </v>
      </c>
      <c r="T25" s="203"/>
      <c r="U25" s="193" t="str">
        <f>_xlfn.IFERROR(VLOOKUP(Z25,'選手名簿（〆切 4月26日）'!$A$19:$F$118,6,FALSE)," ")</f>
        <v> </v>
      </c>
      <c r="V25" s="103"/>
      <c r="X25" s="181"/>
      <c r="Z25" s="181"/>
    </row>
    <row r="26" spans="2:26" ht="9.75" customHeight="1">
      <c r="B26" s="277"/>
      <c r="C26" s="278"/>
      <c r="D26" s="279"/>
      <c r="E26" s="174">
        <v>21</v>
      </c>
      <c r="F26" s="110"/>
      <c r="G26" s="192" t="str">
        <f>_xlfn.IFERROR(VLOOKUP(X26,'選手名簿（〆切 4月26日）'!$A$19:$F$118,2,FALSE)," ")</f>
        <v> </v>
      </c>
      <c r="H26" s="167"/>
      <c r="I26" s="192" t="str">
        <f>_xlfn.IFERROR(VLOOKUP(X26,'選手名簿（〆切 4月26日）'!$A$19:$F$118,4,FALSE)," ")</f>
        <v> </v>
      </c>
      <c r="J26" s="202" t="str">
        <f>_xlfn.IFERROR(VLOOKUP(X26,'選手名簿（〆切 4月26日）'!$A$19:$F$118,5,FALSE)," ")</f>
        <v> </v>
      </c>
      <c r="K26" s="203"/>
      <c r="L26" s="192" t="str">
        <f>_xlfn.IFERROR(VLOOKUP(X26,'選手名簿（〆切 4月26日）'!$A$19:$F$118,6,FALSE)," ")</f>
        <v> </v>
      </c>
      <c r="M26" s="103"/>
      <c r="N26" s="174">
        <v>63</v>
      </c>
      <c r="O26" s="110"/>
      <c r="P26" s="192" t="str">
        <f>_xlfn.IFERROR(VLOOKUP(Z26,'選手名簿（〆切 4月26日）'!$A$19:$F$118,2,FALSE)," ")</f>
        <v> </v>
      </c>
      <c r="Q26" s="167"/>
      <c r="R26" s="192" t="str">
        <f>_xlfn.IFERROR(VLOOKUP(Z26,'選手名簿（〆切 4月26日）'!$A$19:$F$118,4,FALSE)," ")</f>
        <v> </v>
      </c>
      <c r="S26" s="202" t="str">
        <f>_xlfn.IFERROR(VLOOKUP(Z26,'選手名簿（〆切 4月26日）'!$A$19:$F$118,5,FALSE)," ")</f>
        <v> </v>
      </c>
      <c r="T26" s="203"/>
      <c r="U26" s="193" t="str">
        <f>_xlfn.IFERROR(VLOOKUP(Z26,'選手名簿（〆切 4月26日）'!$A$19:$F$118,6,FALSE)," ")</f>
        <v> </v>
      </c>
      <c r="V26" s="103"/>
      <c r="X26" s="181"/>
      <c r="Z26" s="181"/>
    </row>
    <row r="27" spans="2:26" ht="9.75" customHeight="1">
      <c r="B27" s="277"/>
      <c r="C27" s="278"/>
      <c r="D27" s="279"/>
      <c r="E27" s="174">
        <v>22</v>
      </c>
      <c r="F27" s="110"/>
      <c r="G27" s="192" t="str">
        <f>_xlfn.IFERROR(VLOOKUP(X27,'選手名簿（〆切 4月26日）'!$A$19:$F$118,2,FALSE)," ")</f>
        <v> </v>
      </c>
      <c r="H27" s="167"/>
      <c r="I27" s="192" t="str">
        <f>_xlfn.IFERROR(VLOOKUP(X27,'選手名簿（〆切 4月26日）'!$A$19:$F$118,4,FALSE)," ")</f>
        <v> </v>
      </c>
      <c r="J27" s="202" t="str">
        <f>_xlfn.IFERROR(VLOOKUP(X27,'選手名簿（〆切 4月26日）'!$A$19:$F$118,5,FALSE)," ")</f>
        <v> </v>
      </c>
      <c r="K27" s="203"/>
      <c r="L27" s="192" t="str">
        <f>_xlfn.IFERROR(VLOOKUP(X27,'選手名簿（〆切 4月26日）'!$A$19:$F$118,6,FALSE)," ")</f>
        <v> </v>
      </c>
      <c r="M27" s="103"/>
      <c r="N27" s="174">
        <v>64</v>
      </c>
      <c r="O27" s="110"/>
      <c r="P27" s="192" t="str">
        <f>_xlfn.IFERROR(VLOOKUP(Z27,'選手名簿（〆切 4月26日）'!$A$19:$F$118,2,FALSE)," ")</f>
        <v> </v>
      </c>
      <c r="Q27" s="167"/>
      <c r="R27" s="192" t="str">
        <f>_xlfn.IFERROR(VLOOKUP(Z27,'選手名簿（〆切 4月26日）'!$A$19:$F$118,4,FALSE)," ")</f>
        <v> </v>
      </c>
      <c r="S27" s="202" t="str">
        <f>_xlfn.IFERROR(VLOOKUP(Z27,'選手名簿（〆切 4月26日）'!$A$19:$F$118,5,FALSE)," ")</f>
        <v> </v>
      </c>
      <c r="T27" s="203"/>
      <c r="U27" s="193" t="str">
        <f>_xlfn.IFERROR(VLOOKUP(Z27,'選手名簿（〆切 4月26日）'!$A$19:$F$118,6,FALSE)," ")</f>
        <v> </v>
      </c>
      <c r="V27" s="103"/>
      <c r="X27" s="181"/>
      <c r="Z27" s="181"/>
    </row>
    <row r="28" spans="2:26" ht="9.75" customHeight="1">
      <c r="B28" s="277"/>
      <c r="C28" s="278"/>
      <c r="D28" s="279"/>
      <c r="E28" s="174">
        <v>23</v>
      </c>
      <c r="F28" s="110"/>
      <c r="G28" s="192" t="str">
        <f>_xlfn.IFERROR(VLOOKUP(X28,'選手名簿（〆切 4月26日）'!$A$19:$F$118,2,FALSE)," ")</f>
        <v> </v>
      </c>
      <c r="H28" s="167"/>
      <c r="I28" s="192" t="str">
        <f>_xlfn.IFERROR(VLOOKUP(X28,'選手名簿（〆切 4月26日）'!$A$19:$F$118,4,FALSE)," ")</f>
        <v> </v>
      </c>
      <c r="J28" s="202" t="str">
        <f>_xlfn.IFERROR(VLOOKUP(X28,'選手名簿（〆切 4月26日）'!$A$19:$F$118,5,FALSE)," ")</f>
        <v> </v>
      </c>
      <c r="K28" s="203"/>
      <c r="L28" s="192" t="str">
        <f>_xlfn.IFERROR(VLOOKUP(X28,'選手名簿（〆切 4月26日）'!$A$19:$F$118,6,FALSE)," ")</f>
        <v> </v>
      </c>
      <c r="M28" s="103"/>
      <c r="N28" s="174">
        <v>65</v>
      </c>
      <c r="O28" s="110"/>
      <c r="P28" s="192" t="str">
        <f>_xlfn.IFERROR(VLOOKUP(Z28,'選手名簿（〆切 4月26日）'!$A$19:$F$118,2,FALSE)," ")</f>
        <v> </v>
      </c>
      <c r="Q28" s="167"/>
      <c r="R28" s="192" t="str">
        <f>_xlfn.IFERROR(VLOOKUP(Z28,'選手名簿（〆切 4月26日）'!$A$19:$F$118,4,FALSE)," ")</f>
        <v> </v>
      </c>
      <c r="S28" s="202" t="str">
        <f>_xlfn.IFERROR(VLOOKUP(Z28,'選手名簿（〆切 4月26日）'!$A$19:$F$118,5,FALSE)," ")</f>
        <v> </v>
      </c>
      <c r="T28" s="203"/>
      <c r="U28" s="193" t="str">
        <f>_xlfn.IFERROR(VLOOKUP(Z28,'選手名簿（〆切 4月26日）'!$A$19:$F$118,6,FALSE)," ")</f>
        <v> </v>
      </c>
      <c r="V28" s="103"/>
      <c r="X28" s="181"/>
      <c r="Z28" s="181"/>
    </row>
    <row r="29" spans="2:26" ht="9.75" customHeight="1">
      <c r="B29" s="277"/>
      <c r="C29" s="278"/>
      <c r="D29" s="279"/>
      <c r="E29" s="174">
        <v>24</v>
      </c>
      <c r="F29" s="110"/>
      <c r="G29" s="192" t="str">
        <f>_xlfn.IFERROR(VLOOKUP(X29,'選手名簿（〆切 4月26日）'!$A$19:$F$118,2,FALSE)," ")</f>
        <v> </v>
      </c>
      <c r="H29" s="167"/>
      <c r="I29" s="192" t="str">
        <f>_xlfn.IFERROR(VLOOKUP(X29,'選手名簿（〆切 4月26日）'!$A$19:$F$118,4,FALSE)," ")</f>
        <v> </v>
      </c>
      <c r="J29" s="202" t="str">
        <f>_xlfn.IFERROR(VLOOKUP(X29,'選手名簿（〆切 4月26日）'!$A$19:$F$118,5,FALSE)," ")</f>
        <v> </v>
      </c>
      <c r="K29" s="203"/>
      <c r="L29" s="192" t="str">
        <f>_xlfn.IFERROR(VLOOKUP(X29,'選手名簿（〆切 4月26日）'!$A$19:$F$118,6,FALSE)," ")</f>
        <v> </v>
      </c>
      <c r="M29" s="103"/>
      <c r="N29" s="174">
        <v>66</v>
      </c>
      <c r="O29" s="110"/>
      <c r="P29" s="192" t="str">
        <f>_xlfn.IFERROR(VLOOKUP(Z29,'選手名簿（〆切 4月26日）'!$A$19:$F$118,2,FALSE)," ")</f>
        <v> </v>
      </c>
      <c r="Q29" s="167"/>
      <c r="R29" s="192" t="str">
        <f>_xlfn.IFERROR(VLOOKUP(Z29,'選手名簿（〆切 4月26日）'!$A$19:$F$118,4,FALSE)," ")</f>
        <v> </v>
      </c>
      <c r="S29" s="202" t="str">
        <f>_xlfn.IFERROR(VLOOKUP(Z29,'選手名簿（〆切 4月26日）'!$A$19:$F$118,5,FALSE)," ")</f>
        <v> </v>
      </c>
      <c r="T29" s="203"/>
      <c r="U29" s="193" t="str">
        <f>_xlfn.IFERROR(VLOOKUP(Z29,'選手名簿（〆切 4月26日）'!$A$19:$F$118,6,FALSE)," ")</f>
        <v> </v>
      </c>
      <c r="V29" s="103"/>
      <c r="X29" s="181"/>
      <c r="Z29" s="181"/>
    </row>
    <row r="30" spans="2:26" ht="9.75" customHeight="1">
      <c r="B30" s="277"/>
      <c r="C30" s="278"/>
      <c r="D30" s="279"/>
      <c r="E30" s="174">
        <v>25</v>
      </c>
      <c r="F30" s="110"/>
      <c r="G30" s="192" t="str">
        <f>_xlfn.IFERROR(VLOOKUP(X30,'選手名簿（〆切 4月26日）'!$A$19:$F$118,2,FALSE)," ")</f>
        <v> </v>
      </c>
      <c r="H30" s="167"/>
      <c r="I30" s="192" t="str">
        <f>_xlfn.IFERROR(VLOOKUP(X30,'選手名簿（〆切 4月26日）'!$A$19:$F$118,4,FALSE)," ")</f>
        <v> </v>
      </c>
      <c r="J30" s="202" t="str">
        <f>_xlfn.IFERROR(VLOOKUP(X30,'選手名簿（〆切 4月26日）'!$A$19:$F$118,5,FALSE)," ")</f>
        <v> </v>
      </c>
      <c r="K30" s="203"/>
      <c r="L30" s="192" t="str">
        <f>_xlfn.IFERROR(VLOOKUP(X30,'選手名簿（〆切 4月26日）'!$A$19:$F$118,6,FALSE)," ")</f>
        <v> </v>
      </c>
      <c r="M30" s="103"/>
      <c r="N30" s="174">
        <v>67</v>
      </c>
      <c r="O30" s="110"/>
      <c r="P30" s="192" t="str">
        <f>_xlfn.IFERROR(VLOOKUP(Z30,'選手名簿（〆切 4月26日）'!$A$19:$F$118,2,FALSE)," ")</f>
        <v> </v>
      </c>
      <c r="Q30" s="167"/>
      <c r="R30" s="192" t="str">
        <f>_xlfn.IFERROR(VLOOKUP(Z30,'選手名簿（〆切 4月26日）'!$A$19:$F$118,4,FALSE)," ")</f>
        <v> </v>
      </c>
      <c r="S30" s="202" t="str">
        <f>_xlfn.IFERROR(VLOOKUP(Z30,'選手名簿（〆切 4月26日）'!$A$19:$F$118,5,FALSE)," ")</f>
        <v> </v>
      </c>
      <c r="T30" s="203"/>
      <c r="U30" s="193" t="str">
        <f>_xlfn.IFERROR(VLOOKUP(Z30,'選手名簿（〆切 4月26日）'!$A$19:$F$118,6,FALSE)," ")</f>
        <v> </v>
      </c>
      <c r="V30" s="103"/>
      <c r="X30" s="181"/>
      <c r="Z30" s="181"/>
    </row>
    <row r="31" spans="2:26" ht="9.75" customHeight="1">
      <c r="B31" s="277"/>
      <c r="C31" s="278"/>
      <c r="D31" s="279"/>
      <c r="E31" s="174">
        <v>26</v>
      </c>
      <c r="F31" s="110"/>
      <c r="G31" s="192" t="str">
        <f>_xlfn.IFERROR(VLOOKUP(X31,'選手名簿（〆切 4月26日）'!$A$19:$F$118,2,FALSE)," ")</f>
        <v> </v>
      </c>
      <c r="H31" s="167"/>
      <c r="I31" s="192" t="str">
        <f>_xlfn.IFERROR(VLOOKUP(X31,'選手名簿（〆切 4月26日）'!$A$19:$F$118,4,FALSE)," ")</f>
        <v> </v>
      </c>
      <c r="J31" s="202" t="str">
        <f>_xlfn.IFERROR(VLOOKUP(X31,'選手名簿（〆切 4月26日）'!$A$19:$F$118,5,FALSE)," ")</f>
        <v> </v>
      </c>
      <c r="K31" s="203"/>
      <c r="L31" s="192" t="str">
        <f>_xlfn.IFERROR(VLOOKUP(X31,'選手名簿（〆切 4月26日）'!$A$19:$F$118,6,FALSE)," ")</f>
        <v> </v>
      </c>
      <c r="M31" s="103"/>
      <c r="N31" s="174">
        <v>68</v>
      </c>
      <c r="O31" s="110"/>
      <c r="P31" s="192" t="str">
        <f>_xlfn.IFERROR(VLOOKUP(Z31,'選手名簿（〆切 4月26日）'!$A$19:$F$118,2,FALSE)," ")</f>
        <v> </v>
      </c>
      <c r="Q31" s="167"/>
      <c r="R31" s="192" t="str">
        <f>_xlfn.IFERROR(VLOOKUP(Z31,'選手名簿（〆切 4月26日）'!$A$19:$F$118,4,FALSE)," ")</f>
        <v> </v>
      </c>
      <c r="S31" s="202" t="str">
        <f>_xlfn.IFERROR(VLOOKUP(Z31,'選手名簿（〆切 4月26日）'!$A$19:$F$118,5,FALSE)," ")</f>
        <v> </v>
      </c>
      <c r="T31" s="203"/>
      <c r="U31" s="193" t="str">
        <f>_xlfn.IFERROR(VLOOKUP(Z31,'選手名簿（〆切 4月26日）'!$A$19:$F$118,6,FALSE)," ")</f>
        <v> </v>
      </c>
      <c r="V31" s="103"/>
      <c r="X31" s="181"/>
      <c r="Z31" s="181"/>
    </row>
    <row r="32" spans="2:26" ht="9.75" customHeight="1">
      <c r="B32" s="277"/>
      <c r="C32" s="278"/>
      <c r="D32" s="279"/>
      <c r="E32" s="174">
        <v>27</v>
      </c>
      <c r="F32" s="110"/>
      <c r="G32" s="192" t="str">
        <f>_xlfn.IFERROR(VLOOKUP(X32,'選手名簿（〆切 4月26日）'!$A$19:$F$118,2,FALSE)," ")</f>
        <v> </v>
      </c>
      <c r="H32" s="167"/>
      <c r="I32" s="192" t="str">
        <f>_xlfn.IFERROR(VLOOKUP(X32,'選手名簿（〆切 4月26日）'!$A$19:$F$118,4,FALSE)," ")</f>
        <v> </v>
      </c>
      <c r="J32" s="202" t="str">
        <f>_xlfn.IFERROR(VLOOKUP(X32,'選手名簿（〆切 4月26日）'!$A$19:$F$118,5,FALSE)," ")</f>
        <v> </v>
      </c>
      <c r="K32" s="203"/>
      <c r="L32" s="192" t="str">
        <f>_xlfn.IFERROR(VLOOKUP(X32,'選手名簿（〆切 4月26日）'!$A$19:$F$118,6,FALSE)," ")</f>
        <v> </v>
      </c>
      <c r="M32" s="103"/>
      <c r="N32" s="174">
        <v>69</v>
      </c>
      <c r="O32" s="110"/>
      <c r="P32" s="192" t="str">
        <f>_xlfn.IFERROR(VLOOKUP(Z32,'選手名簿（〆切 4月26日）'!$A$19:$F$118,2,FALSE)," ")</f>
        <v> </v>
      </c>
      <c r="Q32" s="167"/>
      <c r="R32" s="192" t="str">
        <f>_xlfn.IFERROR(VLOOKUP(Z32,'選手名簿（〆切 4月26日）'!$A$19:$F$118,4,FALSE)," ")</f>
        <v> </v>
      </c>
      <c r="S32" s="202" t="str">
        <f>_xlfn.IFERROR(VLOOKUP(Z32,'選手名簿（〆切 4月26日）'!$A$19:$F$118,5,FALSE)," ")</f>
        <v> </v>
      </c>
      <c r="T32" s="203"/>
      <c r="U32" s="193" t="str">
        <f>_xlfn.IFERROR(VLOOKUP(Z32,'選手名簿（〆切 4月26日）'!$A$19:$F$118,6,FALSE)," ")</f>
        <v> </v>
      </c>
      <c r="V32" s="103"/>
      <c r="X32" s="181"/>
      <c r="Z32" s="181"/>
    </row>
    <row r="33" spans="2:26" ht="9.75" customHeight="1" thickBot="1">
      <c r="B33" s="277"/>
      <c r="C33" s="278"/>
      <c r="D33" s="279"/>
      <c r="E33" s="174">
        <v>28</v>
      </c>
      <c r="F33" s="110">
        <v>29</v>
      </c>
      <c r="G33" s="192" t="str">
        <f>_xlfn.IFERROR(VLOOKUP(X33,'選手名簿（〆切 4月26日）'!$A$19:$F$118,2,FALSE)," ")</f>
        <v> </v>
      </c>
      <c r="H33" s="167"/>
      <c r="I33" s="192" t="str">
        <f>_xlfn.IFERROR(VLOOKUP(X33,'選手名簿（〆切 4月26日）'!$A$19:$F$118,4,FALSE)," ")</f>
        <v> </v>
      </c>
      <c r="J33" s="202" t="str">
        <f>_xlfn.IFERROR(VLOOKUP(X33,'選手名簿（〆切 4月26日）'!$A$19:$F$118,5,FALSE)," ")</f>
        <v> </v>
      </c>
      <c r="K33" s="203"/>
      <c r="L33" s="192" t="str">
        <f>_xlfn.IFERROR(VLOOKUP(X33,'選手名簿（〆切 4月26日）'!$A$19:$F$118,6,FALSE)," ")</f>
        <v> </v>
      </c>
      <c r="M33" s="103"/>
      <c r="N33" s="174">
        <v>70</v>
      </c>
      <c r="O33" s="110"/>
      <c r="P33" s="192" t="str">
        <f>_xlfn.IFERROR(VLOOKUP(Z33,'選手名簿（〆切 4月26日）'!$A$19:$F$118,2,FALSE)," ")</f>
        <v> </v>
      </c>
      <c r="Q33" s="167"/>
      <c r="R33" s="192" t="str">
        <f>_xlfn.IFERROR(VLOOKUP(Z33,'選手名簿（〆切 4月26日）'!$A$19:$F$118,4,FALSE)," ")</f>
        <v> </v>
      </c>
      <c r="S33" s="202" t="str">
        <f>_xlfn.IFERROR(VLOOKUP(Z33,'選手名簿（〆切 4月26日）'!$A$19:$F$118,5,FALSE)," ")</f>
        <v> </v>
      </c>
      <c r="T33" s="203"/>
      <c r="U33" s="193" t="str">
        <f>_xlfn.IFERROR(VLOOKUP(Z33,'選手名簿（〆切 4月26日）'!$A$19:$F$118,6,FALSE)," ")</f>
        <v> </v>
      </c>
      <c r="V33" s="115"/>
      <c r="X33" s="181"/>
      <c r="Z33" s="181"/>
    </row>
    <row r="34" spans="2:26" ht="9.75" customHeight="1">
      <c r="B34" s="277"/>
      <c r="C34" s="278"/>
      <c r="D34" s="279"/>
      <c r="E34" s="174">
        <v>29</v>
      </c>
      <c r="F34" s="110"/>
      <c r="G34" s="192" t="str">
        <f>_xlfn.IFERROR(VLOOKUP(X34,'選手名簿（〆切 4月26日）'!$A$19:$F$118,2,FALSE)," ")</f>
        <v> </v>
      </c>
      <c r="H34" s="167"/>
      <c r="I34" s="192" t="str">
        <f>_xlfn.IFERROR(VLOOKUP(X34,'選手名簿（〆切 4月26日）'!$A$19:$F$118,4,FALSE)," ")</f>
        <v> </v>
      </c>
      <c r="J34" s="202" t="str">
        <f>_xlfn.IFERROR(VLOOKUP(X34,'選手名簿（〆切 4月26日）'!$A$19:$F$118,5,FALSE)," ")</f>
        <v> </v>
      </c>
      <c r="K34" s="203"/>
      <c r="L34" s="192" t="str">
        <f>_xlfn.IFERROR(VLOOKUP(X34,'選手名簿（〆切 4月26日）'!$A$19:$F$118,6,FALSE)," ")</f>
        <v> </v>
      </c>
      <c r="M34" s="103"/>
      <c r="N34" s="174">
        <v>71</v>
      </c>
      <c r="O34" s="110"/>
      <c r="P34" s="192" t="str">
        <f>_xlfn.IFERROR(VLOOKUP(Z34,'選手名簿（〆切 4月26日）'!$A$19:$F$118,2,FALSE)," ")</f>
        <v> </v>
      </c>
      <c r="Q34" s="167"/>
      <c r="R34" s="192" t="str">
        <f>_xlfn.IFERROR(VLOOKUP(Z34,'選手名簿（〆切 4月26日）'!$A$19:$F$118,4,FALSE)," ")</f>
        <v> </v>
      </c>
      <c r="S34" s="202" t="str">
        <f>_xlfn.IFERROR(VLOOKUP(Z34,'選手名簿（〆切 4月26日）'!$A$19:$F$118,5,FALSE)," ")</f>
        <v> </v>
      </c>
      <c r="T34" s="203"/>
      <c r="U34" s="193" t="str">
        <f>_xlfn.IFERROR(VLOOKUP(Z34,'選手名簿（〆切 4月26日）'!$A$19:$F$118,6,FALSE)," ")</f>
        <v> </v>
      </c>
      <c r="V34" s="169"/>
      <c r="X34" s="181"/>
      <c r="Z34" s="181"/>
    </row>
    <row r="35" spans="2:26" ht="9.75" customHeight="1">
      <c r="B35" s="277"/>
      <c r="C35" s="278"/>
      <c r="D35" s="279"/>
      <c r="E35" s="174">
        <v>30</v>
      </c>
      <c r="F35" s="110"/>
      <c r="G35" s="192" t="str">
        <f>_xlfn.IFERROR(VLOOKUP(X35,'選手名簿（〆切 4月26日）'!$A$19:$F$118,2,FALSE)," ")</f>
        <v> </v>
      </c>
      <c r="H35" s="167"/>
      <c r="I35" s="192" t="str">
        <f>_xlfn.IFERROR(VLOOKUP(X35,'選手名簿（〆切 4月26日）'!$A$19:$F$118,4,FALSE)," ")</f>
        <v> </v>
      </c>
      <c r="J35" s="202" t="str">
        <f>_xlfn.IFERROR(VLOOKUP(X35,'選手名簿（〆切 4月26日）'!$A$19:$F$118,5,FALSE)," ")</f>
        <v> </v>
      </c>
      <c r="K35" s="203"/>
      <c r="L35" s="192" t="str">
        <f>_xlfn.IFERROR(VLOOKUP(X35,'選手名簿（〆切 4月26日）'!$A$19:$F$118,6,FALSE)," ")</f>
        <v> </v>
      </c>
      <c r="M35" s="103"/>
      <c r="N35" s="174">
        <v>72</v>
      </c>
      <c r="O35" s="110"/>
      <c r="P35" s="192" t="str">
        <f>_xlfn.IFERROR(VLOOKUP(Z35,'選手名簿（〆切 4月26日）'!$A$19:$F$118,2,FALSE)," ")</f>
        <v> </v>
      </c>
      <c r="Q35" s="167"/>
      <c r="R35" s="192" t="str">
        <f>_xlfn.IFERROR(VLOOKUP(Z35,'選手名簿（〆切 4月26日）'!$A$19:$F$118,4,FALSE)," ")</f>
        <v> </v>
      </c>
      <c r="S35" s="202" t="str">
        <f>_xlfn.IFERROR(VLOOKUP(Z35,'選手名簿（〆切 4月26日）'!$A$19:$F$118,5,FALSE)," ")</f>
        <v> </v>
      </c>
      <c r="T35" s="203"/>
      <c r="U35" s="193" t="str">
        <f>_xlfn.IFERROR(VLOOKUP(Z35,'選手名簿（〆切 4月26日）'!$A$19:$F$118,6,FALSE)," ")</f>
        <v> </v>
      </c>
      <c r="V35" s="169"/>
      <c r="X35" s="181"/>
      <c r="Z35" s="181"/>
    </row>
    <row r="36" spans="2:26" ht="9.75" customHeight="1">
      <c r="B36" s="277"/>
      <c r="C36" s="278"/>
      <c r="D36" s="279"/>
      <c r="E36" s="174">
        <v>31</v>
      </c>
      <c r="F36" s="110"/>
      <c r="G36" s="192" t="str">
        <f>_xlfn.IFERROR(VLOOKUP(X36,'選手名簿（〆切 4月26日）'!$A$19:$F$118,2,FALSE)," ")</f>
        <v> </v>
      </c>
      <c r="H36" s="167"/>
      <c r="I36" s="192" t="str">
        <f>_xlfn.IFERROR(VLOOKUP(X36,'選手名簿（〆切 4月26日）'!$A$19:$F$118,4,FALSE)," ")</f>
        <v> </v>
      </c>
      <c r="J36" s="202" t="str">
        <f>_xlfn.IFERROR(VLOOKUP(X36,'選手名簿（〆切 4月26日）'!$A$19:$F$118,5,FALSE)," ")</f>
        <v> </v>
      </c>
      <c r="K36" s="203"/>
      <c r="L36" s="192" t="str">
        <f>_xlfn.IFERROR(VLOOKUP(X36,'選手名簿（〆切 4月26日）'!$A$19:$F$118,6,FALSE)," ")</f>
        <v> </v>
      </c>
      <c r="M36" s="103"/>
      <c r="N36" s="174">
        <v>73</v>
      </c>
      <c r="O36" s="110"/>
      <c r="P36" s="192" t="str">
        <f>_xlfn.IFERROR(VLOOKUP(Z36,'選手名簿（〆切 4月26日）'!$A$19:$F$118,2,FALSE)," ")</f>
        <v> </v>
      </c>
      <c r="Q36" s="167"/>
      <c r="R36" s="192" t="str">
        <f>_xlfn.IFERROR(VLOOKUP(Z36,'選手名簿（〆切 4月26日）'!$A$19:$F$118,4,FALSE)," ")</f>
        <v> </v>
      </c>
      <c r="S36" s="202" t="str">
        <f>_xlfn.IFERROR(VLOOKUP(Z36,'選手名簿（〆切 4月26日）'!$A$19:$F$118,5,FALSE)," ")</f>
        <v> </v>
      </c>
      <c r="T36" s="203"/>
      <c r="U36" s="193" t="str">
        <f>_xlfn.IFERROR(VLOOKUP(Z36,'選手名簿（〆切 4月26日）'!$A$19:$F$118,6,FALSE)," ")</f>
        <v> </v>
      </c>
      <c r="V36" s="169"/>
      <c r="X36" s="181"/>
      <c r="Z36" s="181"/>
    </row>
    <row r="37" spans="2:26" ht="9.75" customHeight="1">
      <c r="B37" s="277"/>
      <c r="C37" s="278"/>
      <c r="D37" s="279"/>
      <c r="E37" s="174">
        <v>32</v>
      </c>
      <c r="F37" s="110"/>
      <c r="G37" s="192" t="str">
        <f>_xlfn.IFERROR(VLOOKUP(X37,'選手名簿（〆切 4月26日）'!$A$19:$F$118,2,FALSE)," ")</f>
        <v> </v>
      </c>
      <c r="H37" s="167"/>
      <c r="I37" s="192" t="str">
        <f>_xlfn.IFERROR(VLOOKUP(X37,'選手名簿（〆切 4月26日）'!$A$19:$F$118,4,FALSE)," ")</f>
        <v> </v>
      </c>
      <c r="J37" s="202" t="str">
        <f>_xlfn.IFERROR(VLOOKUP(X37,'選手名簿（〆切 4月26日）'!$A$19:$F$118,5,FALSE)," ")</f>
        <v> </v>
      </c>
      <c r="K37" s="203"/>
      <c r="L37" s="192" t="str">
        <f>_xlfn.IFERROR(VLOOKUP(X37,'選手名簿（〆切 4月26日）'!$A$19:$F$118,6,FALSE)," ")</f>
        <v> </v>
      </c>
      <c r="M37" s="103"/>
      <c r="N37" s="174">
        <v>74</v>
      </c>
      <c r="O37" s="110"/>
      <c r="P37" s="192" t="str">
        <f>_xlfn.IFERROR(VLOOKUP(Z37,'選手名簿（〆切 4月26日）'!$A$19:$F$118,2,FALSE)," ")</f>
        <v> </v>
      </c>
      <c r="Q37" s="167"/>
      <c r="R37" s="192" t="str">
        <f>_xlfn.IFERROR(VLOOKUP(Z37,'選手名簿（〆切 4月26日）'!$A$19:$F$118,4,FALSE)," ")</f>
        <v> </v>
      </c>
      <c r="S37" s="202" t="str">
        <f>_xlfn.IFERROR(VLOOKUP(Z37,'選手名簿（〆切 4月26日）'!$A$19:$F$118,5,FALSE)," ")</f>
        <v> </v>
      </c>
      <c r="T37" s="203"/>
      <c r="U37" s="193" t="str">
        <f>_xlfn.IFERROR(VLOOKUP(Z37,'選手名簿（〆切 4月26日）'!$A$19:$F$118,6,FALSE)," ")</f>
        <v> </v>
      </c>
      <c r="V37" s="169"/>
      <c r="X37" s="181"/>
      <c r="Z37" s="181"/>
    </row>
    <row r="38" spans="2:26" ht="9.75" customHeight="1">
      <c r="B38" s="277"/>
      <c r="C38" s="278"/>
      <c r="D38" s="279"/>
      <c r="E38" s="174">
        <v>33</v>
      </c>
      <c r="F38" s="110"/>
      <c r="G38" s="192" t="str">
        <f>_xlfn.IFERROR(VLOOKUP(X38,'選手名簿（〆切 4月26日）'!$A$19:$F$118,2,FALSE)," ")</f>
        <v> </v>
      </c>
      <c r="H38" s="167"/>
      <c r="I38" s="192" t="str">
        <f>_xlfn.IFERROR(VLOOKUP(X38,'選手名簿（〆切 4月26日）'!$A$19:$F$118,4,FALSE)," ")</f>
        <v> </v>
      </c>
      <c r="J38" s="202" t="str">
        <f>_xlfn.IFERROR(VLOOKUP(X38,'選手名簿（〆切 4月26日）'!$A$19:$F$118,5,FALSE)," ")</f>
        <v> </v>
      </c>
      <c r="K38" s="203"/>
      <c r="L38" s="192" t="str">
        <f>_xlfn.IFERROR(VLOOKUP(X38,'選手名簿（〆切 4月26日）'!$A$19:$F$118,6,FALSE)," ")</f>
        <v> </v>
      </c>
      <c r="M38" s="103"/>
      <c r="N38" s="174">
        <v>75</v>
      </c>
      <c r="O38" s="110"/>
      <c r="P38" s="192" t="str">
        <f>_xlfn.IFERROR(VLOOKUP(Z38,'選手名簿（〆切 4月26日）'!$A$19:$F$118,2,FALSE)," ")</f>
        <v> </v>
      </c>
      <c r="Q38" s="167"/>
      <c r="R38" s="192" t="str">
        <f>_xlfn.IFERROR(VLOOKUP(Z38,'選手名簿（〆切 4月26日）'!$A$19:$F$118,4,FALSE)," ")</f>
        <v> </v>
      </c>
      <c r="S38" s="202" t="str">
        <f>_xlfn.IFERROR(VLOOKUP(Z38,'選手名簿（〆切 4月26日）'!$A$19:$F$118,5,FALSE)," ")</f>
        <v> </v>
      </c>
      <c r="T38" s="203"/>
      <c r="U38" s="193" t="str">
        <f>_xlfn.IFERROR(VLOOKUP(Z38,'選手名簿（〆切 4月26日）'!$A$19:$F$118,6,FALSE)," ")</f>
        <v> </v>
      </c>
      <c r="V38" s="169"/>
      <c r="X38" s="181"/>
      <c r="Z38" s="181"/>
    </row>
    <row r="39" spans="2:26" ht="9.75" customHeight="1">
      <c r="B39" s="277"/>
      <c r="C39" s="278"/>
      <c r="D39" s="279"/>
      <c r="E39" s="174">
        <v>34</v>
      </c>
      <c r="F39" s="110"/>
      <c r="G39" s="192" t="str">
        <f>_xlfn.IFERROR(VLOOKUP(X39,'選手名簿（〆切 4月26日）'!$A$19:$F$118,2,FALSE)," ")</f>
        <v> </v>
      </c>
      <c r="H39" s="167"/>
      <c r="I39" s="192" t="str">
        <f>_xlfn.IFERROR(VLOOKUP(X39,'選手名簿（〆切 4月26日）'!$A$19:$F$118,4,FALSE)," ")</f>
        <v> </v>
      </c>
      <c r="J39" s="202" t="str">
        <f>_xlfn.IFERROR(VLOOKUP(X39,'選手名簿（〆切 4月26日）'!$A$19:$F$118,5,FALSE)," ")</f>
        <v> </v>
      </c>
      <c r="K39" s="203"/>
      <c r="L39" s="192" t="str">
        <f>_xlfn.IFERROR(VLOOKUP(X39,'選手名簿（〆切 4月26日）'!$A$19:$F$118,6,FALSE)," ")</f>
        <v> </v>
      </c>
      <c r="M39" s="103"/>
      <c r="N39" s="174">
        <v>76</v>
      </c>
      <c r="O39" s="110"/>
      <c r="P39" s="192" t="str">
        <f>_xlfn.IFERROR(VLOOKUP(Z39,'選手名簿（〆切 4月26日）'!$A$19:$F$118,2,FALSE)," ")</f>
        <v> </v>
      </c>
      <c r="Q39" s="167"/>
      <c r="R39" s="192" t="str">
        <f>_xlfn.IFERROR(VLOOKUP(Z39,'選手名簿（〆切 4月26日）'!$A$19:$F$118,4,FALSE)," ")</f>
        <v> </v>
      </c>
      <c r="S39" s="202" t="str">
        <f>_xlfn.IFERROR(VLOOKUP(Z39,'選手名簿（〆切 4月26日）'!$A$19:$F$118,5,FALSE)," ")</f>
        <v> </v>
      </c>
      <c r="T39" s="203"/>
      <c r="U39" s="193" t="str">
        <f>_xlfn.IFERROR(VLOOKUP(Z39,'選手名簿（〆切 4月26日）'!$A$19:$F$118,6,FALSE)," ")</f>
        <v> </v>
      </c>
      <c r="V39" s="169"/>
      <c r="X39" s="181"/>
      <c r="Z39" s="181"/>
    </row>
    <row r="40" spans="2:26" ht="9.75" customHeight="1">
      <c r="B40" s="277"/>
      <c r="C40" s="278"/>
      <c r="D40" s="279"/>
      <c r="E40" s="174">
        <v>35</v>
      </c>
      <c r="F40" s="110"/>
      <c r="G40" s="192" t="str">
        <f>_xlfn.IFERROR(VLOOKUP(X40,'選手名簿（〆切 4月26日）'!$A$19:$F$118,2,FALSE)," ")</f>
        <v> </v>
      </c>
      <c r="H40" s="167"/>
      <c r="I40" s="192" t="str">
        <f>_xlfn.IFERROR(VLOOKUP(X40,'選手名簿（〆切 4月26日）'!$A$19:$F$118,4,FALSE)," ")</f>
        <v> </v>
      </c>
      <c r="J40" s="202" t="str">
        <f>_xlfn.IFERROR(VLOOKUP(X40,'選手名簿（〆切 4月26日）'!$A$19:$F$118,5,FALSE)," ")</f>
        <v> </v>
      </c>
      <c r="K40" s="203"/>
      <c r="L40" s="192" t="str">
        <f>_xlfn.IFERROR(VLOOKUP(X40,'選手名簿（〆切 4月26日）'!$A$19:$F$118,6,FALSE)," ")</f>
        <v> </v>
      </c>
      <c r="M40" s="103"/>
      <c r="N40" s="174">
        <v>77</v>
      </c>
      <c r="O40" s="110"/>
      <c r="P40" s="192" t="str">
        <f>_xlfn.IFERROR(VLOOKUP(Z40,'選手名簿（〆切 4月26日）'!$A$19:$F$118,2,FALSE)," ")</f>
        <v> </v>
      </c>
      <c r="Q40" s="167"/>
      <c r="R40" s="192" t="str">
        <f>_xlfn.IFERROR(VLOOKUP(Z40,'選手名簿（〆切 4月26日）'!$A$19:$F$118,4,FALSE)," ")</f>
        <v> </v>
      </c>
      <c r="S40" s="202" t="str">
        <f>_xlfn.IFERROR(VLOOKUP(Z40,'選手名簿（〆切 4月26日）'!$A$19:$F$118,5,FALSE)," ")</f>
        <v> </v>
      </c>
      <c r="T40" s="203"/>
      <c r="U40" s="193" t="str">
        <f>_xlfn.IFERROR(VLOOKUP(Z40,'選手名簿（〆切 4月26日）'!$A$19:$F$118,6,FALSE)," ")</f>
        <v> </v>
      </c>
      <c r="V40" s="169"/>
      <c r="X40" s="181"/>
      <c r="Z40" s="181"/>
    </row>
    <row r="41" spans="2:26" ht="9.75" customHeight="1">
      <c r="B41" s="277"/>
      <c r="C41" s="278"/>
      <c r="D41" s="279"/>
      <c r="E41" s="174">
        <v>36</v>
      </c>
      <c r="F41" s="110"/>
      <c r="G41" s="192" t="str">
        <f>_xlfn.IFERROR(VLOOKUP(X41,'選手名簿（〆切 4月26日）'!$A$19:$F$118,2,FALSE)," ")</f>
        <v> </v>
      </c>
      <c r="H41" s="167"/>
      <c r="I41" s="192" t="str">
        <f>_xlfn.IFERROR(VLOOKUP(X41,'選手名簿（〆切 4月26日）'!$A$19:$F$118,4,FALSE)," ")</f>
        <v> </v>
      </c>
      <c r="J41" s="202" t="str">
        <f>_xlfn.IFERROR(VLOOKUP(X41,'選手名簿（〆切 4月26日）'!$A$19:$F$118,5,FALSE)," ")</f>
        <v> </v>
      </c>
      <c r="K41" s="203"/>
      <c r="L41" s="192" t="str">
        <f>_xlfn.IFERROR(VLOOKUP(X41,'選手名簿（〆切 4月26日）'!$A$19:$F$118,6,FALSE)," ")</f>
        <v> </v>
      </c>
      <c r="M41" s="103"/>
      <c r="N41" s="174">
        <v>78</v>
      </c>
      <c r="O41" s="110"/>
      <c r="P41" s="192" t="str">
        <f>_xlfn.IFERROR(VLOOKUP(Z41,'選手名簿（〆切 4月26日）'!$A$19:$F$118,2,FALSE)," ")</f>
        <v> </v>
      </c>
      <c r="Q41" s="167"/>
      <c r="R41" s="192" t="str">
        <f>_xlfn.IFERROR(VLOOKUP(Z41,'選手名簿（〆切 4月26日）'!$A$19:$F$118,4,FALSE)," ")</f>
        <v> </v>
      </c>
      <c r="S41" s="202" t="str">
        <f>_xlfn.IFERROR(VLOOKUP(Z41,'選手名簿（〆切 4月26日）'!$A$19:$F$118,5,FALSE)," ")</f>
        <v> </v>
      </c>
      <c r="T41" s="203"/>
      <c r="U41" s="193" t="str">
        <f>_xlfn.IFERROR(VLOOKUP(Z41,'選手名簿（〆切 4月26日）'!$A$19:$F$118,6,FALSE)," ")</f>
        <v> </v>
      </c>
      <c r="V41" s="169"/>
      <c r="X41" s="181"/>
      <c r="Z41" s="181"/>
    </row>
    <row r="42" spans="2:26" ht="9.75" customHeight="1" thickBot="1">
      <c r="B42" s="280"/>
      <c r="C42" s="281"/>
      <c r="D42" s="282"/>
      <c r="E42" s="174">
        <v>37</v>
      </c>
      <c r="F42" s="110"/>
      <c r="G42" s="192" t="str">
        <f>_xlfn.IFERROR(VLOOKUP(X42,'選手名簿（〆切 4月26日）'!$A$19:$F$118,2,FALSE)," ")</f>
        <v> </v>
      </c>
      <c r="H42" s="167"/>
      <c r="I42" s="192" t="str">
        <f>_xlfn.IFERROR(VLOOKUP(X42,'選手名簿（〆切 4月26日）'!$A$19:$F$118,4,FALSE)," ")</f>
        <v> </v>
      </c>
      <c r="J42" s="202" t="str">
        <f>_xlfn.IFERROR(VLOOKUP(X42,'選手名簿（〆切 4月26日）'!$A$19:$F$118,5,FALSE)," ")</f>
        <v> </v>
      </c>
      <c r="K42" s="203"/>
      <c r="L42" s="192" t="str">
        <f>_xlfn.IFERROR(VLOOKUP(X42,'選手名簿（〆切 4月26日）'!$A$19:$F$118,6,FALSE)," ")</f>
        <v> </v>
      </c>
      <c r="M42" s="103"/>
      <c r="N42" s="174">
        <v>79</v>
      </c>
      <c r="O42" s="110"/>
      <c r="P42" s="192" t="str">
        <f>_xlfn.IFERROR(VLOOKUP(Z42,'選手名簿（〆切 4月26日）'!$A$19:$F$118,2,FALSE)," ")</f>
        <v> </v>
      </c>
      <c r="Q42" s="167"/>
      <c r="R42" s="192" t="str">
        <f>_xlfn.IFERROR(VLOOKUP(Z42,'選手名簿（〆切 4月26日）'!$A$19:$F$118,4,FALSE)," ")</f>
        <v> </v>
      </c>
      <c r="S42" s="202" t="str">
        <f>_xlfn.IFERROR(VLOOKUP(Z42,'選手名簿（〆切 4月26日）'!$A$19:$F$118,5,FALSE)," ")</f>
        <v> </v>
      </c>
      <c r="T42" s="203"/>
      <c r="U42" s="193" t="str">
        <f>_xlfn.IFERROR(VLOOKUP(Z42,'選手名簿（〆切 4月26日）'!$A$19:$F$118,6,FALSE)," ")</f>
        <v> </v>
      </c>
      <c r="V42" s="169"/>
      <c r="X42" s="181"/>
      <c r="Z42" s="181"/>
    </row>
    <row r="43" spans="2:26" ht="9.75" customHeight="1">
      <c r="B43" s="335" t="s">
        <v>360</v>
      </c>
      <c r="C43" s="336"/>
      <c r="D43" s="337"/>
      <c r="E43" s="174">
        <v>38</v>
      </c>
      <c r="F43" s="110"/>
      <c r="G43" s="192" t="str">
        <f>_xlfn.IFERROR(VLOOKUP(X43,'選手名簿（〆切 4月26日）'!$A$19:$F$118,2,FALSE)," ")</f>
        <v> </v>
      </c>
      <c r="H43" s="167"/>
      <c r="I43" s="192" t="str">
        <f>_xlfn.IFERROR(VLOOKUP(X43,'選手名簿（〆切 4月26日）'!$A$19:$F$118,4,FALSE)," ")</f>
        <v> </v>
      </c>
      <c r="J43" s="202" t="str">
        <f>_xlfn.IFERROR(VLOOKUP(X43,'選手名簿（〆切 4月26日）'!$A$19:$F$118,5,FALSE)," ")</f>
        <v> </v>
      </c>
      <c r="K43" s="203"/>
      <c r="L43" s="192" t="str">
        <f>_xlfn.IFERROR(VLOOKUP(X43,'選手名簿（〆切 4月26日）'!$A$19:$F$118,6,FALSE)," ")</f>
        <v> </v>
      </c>
      <c r="M43" s="103"/>
      <c r="N43" s="174">
        <v>80</v>
      </c>
      <c r="O43" s="110"/>
      <c r="P43" s="192" t="str">
        <f>_xlfn.IFERROR(VLOOKUP(Z43,'選手名簿（〆切 4月26日）'!$A$19:$F$118,2,FALSE)," ")</f>
        <v> </v>
      </c>
      <c r="Q43" s="167"/>
      <c r="R43" s="192" t="str">
        <f>_xlfn.IFERROR(VLOOKUP(Z43,'選手名簿（〆切 4月26日）'!$A$19:$F$118,4,FALSE)," ")</f>
        <v> </v>
      </c>
      <c r="S43" s="202" t="str">
        <f>_xlfn.IFERROR(VLOOKUP(Z43,'選手名簿（〆切 4月26日）'!$A$19:$F$118,5,FALSE)," ")</f>
        <v> </v>
      </c>
      <c r="T43" s="203"/>
      <c r="U43" s="193" t="str">
        <f>_xlfn.IFERROR(VLOOKUP(Z43,'選手名簿（〆切 4月26日）'!$A$19:$F$118,6,FALSE)," ")</f>
        <v> </v>
      </c>
      <c r="V43" s="169"/>
      <c r="X43" s="181"/>
      <c r="Z43" s="181"/>
    </row>
    <row r="44" spans="2:26" ht="9.75" customHeight="1">
      <c r="B44" s="277"/>
      <c r="C44" s="278"/>
      <c r="D44" s="279"/>
      <c r="E44" s="174">
        <v>39</v>
      </c>
      <c r="F44" s="110"/>
      <c r="G44" s="192" t="str">
        <f>_xlfn.IFERROR(VLOOKUP(X44,'選手名簿（〆切 4月26日）'!$A$19:$F$118,2,FALSE)," ")</f>
        <v> </v>
      </c>
      <c r="H44" s="167"/>
      <c r="I44" s="192" t="str">
        <f>_xlfn.IFERROR(VLOOKUP(X44,'選手名簿（〆切 4月26日）'!$A$19:$F$118,4,FALSE)," ")</f>
        <v> </v>
      </c>
      <c r="J44" s="202" t="str">
        <f>_xlfn.IFERROR(VLOOKUP(X44,'選手名簿（〆切 4月26日）'!$A$19:$F$118,5,FALSE)," ")</f>
        <v> </v>
      </c>
      <c r="K44" s="203"/>
      <c r="L44" s="192" t="str">
        <f>_xlfn.IFERROR(VLOOKUP(X44,'選手名簿（〆切 4月26日）'!$A$19:$F$118,6,FALSE)," ")</f>
        <v> </v>
      </c>
      <c r="M44" s="103"/>
      <c r="N44" s="174">
        <v>81</v>
      </c>
      <c r="O44" s="110"/>
      <c r="P44" s="192" t="str">
        <f>_xlfn.IFERROR(VLOOKUP(Z44,'選手名簿（〆切 4月26日）'!$A$19:$F$118,2,FALSE)," ")</f>
        <v> </v>
      </c>
      <c r="Q44" s="167"/>
      <c r="R44" s="192" t="str">
        <f>_xlfn.IFERROR(VLOOKUP(Z44,'選手名簿（〆切 4月26日）'!$A$19:$F$118,4,FALSE)," ")</f>
        <v> </v>
      </c>
      <c r="S44" s="202" t="str">
        <f>_xlfn.IFERROR(VLOOKUP(Z44,'選手名簿（〆切 4月26日）'!$A$19:$F$118,5,FALSE)," ")</f>
        <v> </v>
      </c>
      <c r="T44" s="203"/>
      <c r="U44" s="193" t="str">
        <f>_xlfn.IFERROR(VLOOKUP(Z44,'選手名簿（〆切 4月26日）'!$A$19:$F$118,6,FALSE)," ")</f>
        <v> </v>
      </c>
      <c r="V44" s="169"/>
      <c r="X44" s="181"/>
      <c r="Z44" s="181"/>
    </row>
    <row r="45" spans="2:26" ht="9.75" customHeight="1">
      <c r="B45" s="277"/>
      <c r="C45" s="278"/>
      <c r="D45" s="279"/>
      <c r="E45" s="174">
        <v>40</v>
      </c>
      <c r="F45" s="110"/>
      <c r="G45" s="192" t="str">
        <f>_xlfn.IFERROR(VLOOKUP(X45,'選手名簿（〆切 4月26日）'!$A$19:$F$118,2,FALSE)," ")</f>
        <v> </v>
      </c>
      <c r="H45" s="167"/>
      <c r="I45" s="192" t="str">
        <f>_xlfn.IFERROR(VLOOKUP(X45,'選手名簿（〆切 4月26日）'!$A$19:$F$118,4,FALSE)," ")</f>
        <v> </v>
      </c>
      <c r="J45" s="202" t="str">
        <f>_xlfn.IFERROR(VLOOKUP(X45,'選手名簿（〆切 4月26日）'!$A$19:$F$118,5,FALSE)," ")</f>
        <v> </v>
      </c>
      <c r="K45" s="203"/>
      <c r="L45" s="192" t="str">
        <f>_xlfn.IFERROR(VLOOKUP(X45,'選手名簿（〆切 4月26日）'!$A$19:$F$118,6,FALSE)," ")</f>
        <v> </v>
      </c>
      <c r="M45" s="103"/>
      <c r="N45" s="174">
        <v>82</v>
      </c>
      <c r="O45" s="110"/>
      <c r="P45" s="192" t="str">
        <f>_xlfn.IFERROR(VLOOKUP(Z45,'選手名簿（〆切 4月26日）'!$A$19:$F$118,2,FALSE)," ")</f>
        <v> </v>
      </c>
      <c r="Q45" s="167"/>
      <c r="R45" s="192" t="str">
        <f>_xlfn.IFERROR(VLOOKUP(Z45,'選手名簿（〆切 4月26日）'!$A$19:$F$118,4,FALSE)," ")</f>
        <v> </v>
      </c>
      <c r="S45" s="202" t="str">
        <f>_xlfn.IFERROR(VLOOKUP(Z45,'選手名簿（〆切 4月26日）'!$A$19:$F$118,5,FALSE)," ")</f>
        <v> </v>
      </c>
      <c r="T45" s="203"/>
      <c r="U45" s="193" t="str">
        <f>_xlfn.IFERROR(VLOOKUP(Z45,'選手名簿（〆切 4月26日）'!$A$19:$F$118,6,FALSE)," ")</f>
        <v> </v>
      </c>
      <c r="V45" s="169"/>
      <c r="X45" s="181"/>
      <c r="Z45" s="181"/>
    </row>
    <row r="46" spans="2:26" ht="9.75" customHeight="1">
      <c r="B46" s="277"/>
      <c r="C46" s="278"/>
      <c r="D46" s="279"/>
      <c r="E46" s="174">
        <v>41</v>
      </c>
      <c r="F46" s="110"/>
      <c r="G46" s="192" t="str">
        <f>_xlfn.IFERROR(VLOOKUP(X46,'選手名簿（〆切 4月26日）'!$A$19:$F$118,2,FALSE)," ")</f>
        <v> </v>
      </c>
      <c r="H46" s="167"/>
      <c r="I46" s="192" t="str">
        <f>_xlfn.IFERROR(VLOOKUP(X46,'選手名簿（〆切 4月26日）'!$A$19:$F$118,4,FALSE)," ")</f>
        <v> </v>
      </c>
      <c r="J46" s="202" t="str">
        <f>_xlfn.IFERROR(VLOOKUP(X46,'選手名簿（〆切 4月26日）'!$A$19:$F$118,5,FALSE)," ")</f>
        <v> </v>
      </c>
      <c r="K46" s="203"/>
      <c r="L46" s="192" t="str">
        <f>_xlfn.IFERROR(VLOOKUP(X46,'選手名簿（〆切 4月26日）'!$A$19:$F$118,6,FALSE)," ")</f>
        <v> </v>
      </c>
      <c r="M46" s="103"/>
      <c r="N46" s="174">
        <v>83</v>
      </c>
      <c r="O46" s="110"/>
      <c r="P46" s="192" t="str">
        <f>_xlfn.IFERROR(VLOOKUP(Z46,'選手名簿（〆切 4月26日）'!$A$19:$F$118,2,FALSE)," ")</f>
        <v> </v>
      </c>
      <c r="Q46" s="167"/>
      <c r="R46" s="192" t="str">
        <f>_xlfn.IFERROR(VLOOKUP(Z46,'選手名簿（〆切 4月26日）'!$A$19:$F$118,4,FALSE)," ")</f>
        <v> </v>
      </c>
      <c r="S46" s="202" t="str">
        <f>_xlfn.IFERROR(VLOOKUP(Z46,'選手名簿（〆切 4月26日）'!$A$19:$F$118,5,FALSE)," ")</f>
        <v> </v>
      </c>
      <c r="T46" s="203"/>
      <c r="U46" s="193" t="str">
        <f>_xlfn.IFERROR(VLOOKUP(Z46,'選手名簿（〆切 4月26日）'!$A$19:$F$118,6,FALSE)," ")</f>
        <v> </v>
      </c>
      <c r="V46" s="169"/>
      <c r="X46" s="181"/>
      <c r="Z46" s="181"/>
    </row>
    <row r="47" spans="2:26" ht="9.75" customHeight="1" thickBot="1">
      <c r="B47" s="280"/>
      <c r="C47" s="281"/>
      <c r="D47" s="282"/>
      <c r="E47" s="176">
        <v>42</v>
      </c>
      <c r="F47" s="113"/>
      <c r="G47" s="194" t="str">
        <f>_xlfn.IFERROR(VLOOKUP(X47,'選手名簿（〆切 4月26日）'!$A$19:$F$118,2,FALSE)," ")</f>
        <v> </v>
      </c>
      <c r="H47" s="168"/>
      <c r="I47" s="194" t="str">
        <f>_xlfn.IFERROR(VLOOKUP(X47,'選手名簿（〆切 4月26日）'!$A$19:$F$118,4,FALSE)," ")</f>
        <v> </v>
      </c>
      <c r="J47" s="204" t="str">
        <f>_xlfn.IFERROR(VLOOKUP(X47,'選手名簿（〆切 4月26日）'!$A$19:$F$118,5,FALSE)," ")</f>
        <v> </v>
      </c>
      <c r="K47" s="205"/>
      <c r="L47" s="194" t="str">
        <f>_xlfn.IFERROR(VLOOKUP(X47,'選手名簿（〆切 4月26日）'!$A$19:$F$118,6,FALSE)," ")</f>
        <v> </v>
      </c>
      <c r="M47" s="191"/>
      <c r="N47" s="176">
        <v>84</v>
      </c>
      <c r="O47" s="113"/>
      <c r="P47" s="194" t="str">
        <f>_xlfn.IFERROR(VLOOKUP(Z47,'選手名簿（〆切 4月26日）'!$A$19:$F$118,2,FALSE)," ")</f>
        <v> </v>
      </c>
      <c r="Q47" s="168"/>
      <c r="R47" s="194" t="str">
        <f>_xlfn.IFERROR(VLOOKUP(Z47,'選手名簿（〆切 4月26日）'!$A$19:$F$118,4,FALSE)," ")</f>
        <v> </v>
      </c>
      <c r="S47" s="204" t="str">
        <f>_xlfn.IFERROR(VLOOKUP(Z47,'選手名簿（〆切 4月26日）'!$A$19:$F$118,5,FALSE)," ")</f>
        <v> </v>
      </c>
      <c r="T47" s="205"/>
      <c r="U47" s="195" t="str">
        <f>_xlfn.IFERROR(VLOOKUP(Z47,'選手名簿（〆切 4月26日）'!$A$19:$F$118,6,FALSE)," ")</f>
        <v> </v>
      </c>
      <c r="V47" s="170"/>
      <c r="X47" s="181"/>
      <c r="Z47" s="181"/>
    </row>
    <row r="48" ht="9.75" customHeight="1"/>
    <row r="49" ht="9.75" customHeight="1"/>
    <row r="50" ht="9.75" customHeight="1"/>
  </sheetData>
  <sheetProtection/>
  <mergeCells count="14">
    <mergeCell ref="B43:D47"/>
    <mergeCell ref="X3:AA4"/>
    <mergeCell ref="E4:M4"/>
    <mergeCell ref="N4:V4"/>
    <mergeCell ref="X5:Z5"/>
    <mergeCell ref="B23:D42"/>
    <mergeCell ref="C1:C2"/>
    <mergeCell ref="E1:M1"/>
    <mergeCell ref="N1:V1"/>
    <mergeCell ref="E2:M2"/>
    <mergeCell ref="N2:V2"/>
    <mergeCell ref="E3:M3"/>
    <mergeCell ref="N3:V3"/>
    <mergeCell ref="B3:D22"/>
  </mergeCells>
  <printOptions horizontalCentered="1"/>
  <pageMargins left="0.31496062992125984" right="0.31496062992125984" top="0.35433070866141736" bottom="0.35433070866141736"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IS49"/>
  <sheetViews>
    <sheetView zoomScale="55" zoomScaleNormal="55" zoomScalePageLayoutView="0" workbookViewId="0" topLeftCell="A1">
      <selection activeCell="EQ20" sqref="EQ20"/>
    </sheetView>
  </sheetViews>
  <sheetFormatPr defaultColWidth="9.00390625" defaultRowHeight="13.5"/>
  <cols>
    <col min="1" max="1" width="5.25390625" style="0" bestFit="1" customWidth="1"/>
    <col min="2" max="2" width="8.50390625" style="0" bestFit="1" customWidth="1"/>
    <col min="3" max="3" width="7.125" style="0" customWidth="1"/>
    <col min="4" max="4" width="8.50390625" style="0" bestFit="1" customWidth="1"/>
    <col min="5" max="5" width="7.875" style="0" bestFit="1" customWidth="1"/>
    <col min="6" max="6" width="9.00390625" style="0" bestFit="1" customWidth="1"/>
    <col min="7" max="7" width="17.50390625" style="0" customWidth="1"/>
    <col min="8" max="8" width="50.875" style="0" bestFit="1" customWidth="1"/>
    <col min="9" max="10" width="50.875" style="0" customWidth="1"/>
    <col min="11" max="13" width="18.375" style="0" bestFit="1" customWidth="1"/>
    <col min="14" max="14" width="23.375" style="0" customWidth="1"/>
    <col min="15" max="15" width="10.00390625" style="0" bestFit="1" customWidth="1"/>
    <col min="16" max="16" width="22.875" style="0" customWidth="1"/>
    <col min="17" max="17" width="10.00390625" style="0" bestFit="1" customWidth="1"/>
    <col min="18" max="18" width="16.25390625" style="0" bestFit="1" customWidth="1"/>
    <col min="19" max="22" width="11.00390625" style="0" bestFit="1" customWidth="1"/>
    <col min="23" max="61" width="12.125" style="0" bestFit="1" customWidth="1"/>
    <col min="62" max="70" width="11.00390625" style="0" bestFit="1" customWidth="1"/>
    <col min="71" max="109" width="12.125" style="0" bestFit="1" customWidth="1"/>
    <col min="110" max="118" width="13.375" style="0" bestFit="1" customWidth="1"/>
    <col min="119" max="157" width="14.50390625" style="0" bestFit="1" customWidth="1"/>
    <col min="158" max="166" width="11.00390625" style="0" bestFit="1" customWidth="1"/>
    <col min="167" max="205" width="12.125" style="0" bestFit="1" customWidth="1"/>
    <col min="206" max="214" width="15.625" style="0" bestFit="1" customWidth="1"/>
    <col min="215" max="253" width="16.875" style="0" bestFit="1" customWidth="1"/>
  </cols>
  <sheetData>
    <row r="1" spans="1:253" ht="13.5">
      <c r="A1" t="s">
        <v>2</v>
      </c>
      <c r="B1" t="s">
        <v>77</v>
      </c>
      <c r="C1" t="s">
        <v>381</v>
      </c>
      <c r="D1" t="s">
        <v>45</v>
      </c>
      <c r="E1" t="s">
        <v>81</v>
      </c>
      <c r="F1" t="s">
        <v>314</v>
      </c>
      <c r="G1" t="s">
        <v>46</v>
      </c>
      <c r="H1" t="s">
        <v>306</v>
      </c>
      <c r="I1" t="s">
        <v>308</v>
      </c>
      <c r="J1" t="s">
        <v>307</v>
      </c>
      <c r="K1" t="s">
        <v>311</v>
      </c>
      <c r="L1" t="s">
        <v>312</v>
      </c>
      <c r="M1" t="s">
        <v>313</v>
      </c>
      <c r="N1" t="s">
        <v>82</v>
      </c>
      <c r="O1" t="s">
        <v>83</v>
      </c>
      <c r="P1" t="s">
        <v>87</v>
      </c>
      <c r="Q1" t="s">
        <v>91</v>
      </c>
      <c r="R1" t="s">
        <v>95</v>
      </c>
      <c r="S1" t="s">
        <v>99</v>
      </c>
      <c r="T1" t="s">
        <v>103</v>
      </c>
      <c r="U1" t="s">
        <v>107</v>
      </c>
      <c r="V1" t="s">
        <v>111</v>
      </c>
      <c r="W1" t="s">
        <v>115</v>
      </c>
      <c r="X1" t="s">
        <v>119</v>
      </c>
      <c r="Y1" t="s">
        <v>123</v>
      </c>
      <c r="Z1" t="s">
        <v>127</v>
      </c>
      <c r="AA1" t="s">
        <v>131</v>
      </c>
      <c r="AB1" t="s">
        <v>135</v>
      </c>
      <c r="AC1" t="s">
        <v>139</v>
      </c>
      <c r="AD1" t="s">
        <v>143</v>
      </c>
      <c r="AE1" t="s">
        <v>147</v>
      </c>
      <c r="AF1" t="s">
        <v>151</v>
      </c>
      <c r="AG1" t="s">
        <v>155</v>
      </c>
      <c r="AH1" t="s">
        <v>159</v>
      </c>
      <c r="AI1" t="s">
        <v>163</v>
      </c>
      <c r="AJ1" t="s">
        <v>167</v>
      </c>
      <c r="AK1" t="s">
        <v>171</v>
      </c>
      <c r="AL1" t="s">
        <v>175</v>
      </c>
      <c r="AM1" t="s">
        <v>179</v>
      </c>
      <c r="AN1" t="s">
        <v>183</v>
      </c>
      <c r="AO1" t="s">
        <v>187</v>
      </c>
      <c r="AP1" t="s">
        <v>191</v>
      </c>
      <c r="AQ1" t="s">
        <v>195</v>
      </c>
      <c r="AR1" t="s">
        <v>199</v>
      </c>
      <c r="AS1" t="s">
        <v>203</v>
      </c>
      <c r="AT1" t="s">
        <v>207</v>
      </c>
      <c r="AU1" t="s">
        <v>211</v>
      </c>
      <c r="AV1" t="s">
        <v>215</v>
      </c>
      <c r="AW1" t="s">
        <v>219</v>
      </c>
      <c r="AX1" t="s">
        <v>223</v>
      </c>
      <c r="AY1" t="s">
        <v>227</v>
      </c>
      <c r="AZ1" t="s">
        <v>231</v>
      </c>
      <c r="BA1" t="s">
        <v>235</v>
      </c>
      <c r="BB1" t="s">
        <v>239</v>
      </c>
      <c r="BC1" t="s">
        <v>243</v>
      </c>
      <c r="BD1" t="s">
        <v>247</v>
      </c>
      <c r="BE1" t="s">
        <v>251</v>
      </c>
      <c r="BF1" t="s">
        <v>255</v>
      </c>
      <c r="BG1" t="s">
        <v>380</v>
      </c>
      <c r="BH1" t="s">
        <v>379</v>
      </c>
      <c r="BI1" t="s">
        <v>378</v>
      </c>
      <c r="BJ1" t="s">
        <v>78</v>
      </c>
      <c r="BK1" t="s">
        <v>84</v>
      </c>
      <c r="BL1" t="s">
        <v>88</v>
      </c>
      <c r="BM1" t="s">
        <v>92</v>
      </c>
      <c r="BN1" t="s">
        <v>96</v>
      </c>
      <c r="BO1" t="s">
        <v>100</v>
      </c>
      <c r="BP1" t="s">
        <v>104</v>
      </c>
      <c r="BQ1" t="s">
        <v>108</v>
      </c>
      <c r="BR1" t="s">
        <v>112</v>
      </c>
      <c r="BS1" t="s">
        <v>116</v>
      </c>
      <c r="BT1" t="s">
        <v>120</v>
      </c>
      <c r="BU1" t="s">
        <v>124</v>
      </c>
      <c r="BV1" t="s">
        <v>128</v>
      </c>
      <c r="BW1" t="s">
        <v>132</v>
      </c>
      <c r="BX1" t="s">
        <v>136</v>
      </c>
      <c r="BY1" t="s">
        <v>140</v>
      </c>
      <c r="BZ1" t="s">
        <v>144</v>
      </c>
      <c r="CA1" t="s">
        <v>148</v>
      </c>
      <c r="CB1" t="s">
        <v>152</v>
      </c>
      <c r="CC1" t="s">
        <v>156</v>
      </c>
      <c r="CD1" t="s">
        <v>160</v>
      </c>
      <c r="CE1" t="s">
        <v>164</v>
      </c>
      <c r="CF1" t="s">
        <v>168</v>
      </c>
      <c r="CG1" t="s">
        <v>172</v>
      </c>
      <c r="CH1" t="s">
        <v>176</v>
      </c>
      <c r="CI1" t="s">
        <v>180</v>
      </c>
      <c r="CJ1" t="s">
        <v>184</v>
      </c>
      <c r="CK1" t="s">
        <v>188</v>
      </c>
      <c r="CL1" t="s">
        <v>192</v>
      </c>
      <c r="CM1" t="s">
        <v>196</v>
      </c>
      <c r="CN1" t="s">
        <v>200</v>
      </c>
      <c r="CO1" t="s">
        <v>204</v>
      </c>
      <c r="CP1" t="s">
        <v>208</v>
      </c>
      <c r="CQ1" t="s">
        <v>212</v>
      </c>
      <c r="CR1" t="s">
        <v>216</v>
      </c>
      <c r="CS1" t="s">
        <v>220</v>
      </c>
      <c r="CT1" t="s">
        <v>224</v>
      </c>
      <c r="CU1" t="s">
        <v>228</v>
      </c>
      <c r="CV1" t="s">
        <v>232</v>
      </c>
      <c r="CW1" t="s">
        <v>236</v>
      </c>
      <c r="CX1" t="s">
        <v>240</v>
      </c>
      <c r="CY1" t="s">
        <v>244</v>
      </c>
      <c r="CZ1" t="s">
        <v>248</v>
      </c>
      <c r="DA1" t="s">
        <v>252</v>
      </c>
      <c r="DB1" t="s">
        <v>256</v>
      </c>
      <c r="DC1" t="s">
        <v>377</v>
      </c>
      <c r="DD1" t="s">
        <v>376</v>
      </c>
      <c r="DE1" t="s">
        <v>375</v>
      </c>
      <c r="DF1" t="s">
        <v>79</v>
      </c>
      <c r="DG1" t="s">
        <v>85</v>
      </c>
      <c r="DH1" t="s">
        <v>89</v>
      </c>
      <c r="DI1" t="s">
        <v>93</v>
      </c>
      <c r="DJ1" t="s">
        <v>97</v>
      </c>
      <c r="DK1" t="s">
        <v>101</v>
      </c>
      <c r="DL1" t="s">
        <v>105</v>
      </c>
      <c r="DM1" t="s">
        <v>109</v>
      </c>
      <c r="DN1" t="s">
        <v>113</v>
      </c>
      <c r="DO1" t="s">
        <v>117</v>
      </c>
      <c r="DP1" t="s">
        <v>121</v>
      </c>
      <c r="DQ1" t="s">
        <v>125</v>
      </c>
      <c r="DR1" t="s">
        <v>129</v>
      </c>
      <c r="DS1" t="s">
        <v>133</v>
      </c>
      <c r="DT1" t="s">
        <v>137</v>
      </c>
      <c r="DU1" t="s">
        <v>141</v>
      </c>
      <c r="DV1" t="s">
        <v>145</v>
      </c>
      <c r="DW1" t="s">
        <v>149</v>
      </c>
      <c r="DX1" t="s">
        <v>153</v>
      </c>
      <c r="DY1" t="s">
        <v>157</v>
      </c>
      <c r="DZ1" t="s">
        <v>161</v>
      </c>
      <c r="EA1" t="s">
        <v>165</v>
      </c>
      <c r="EB1" t="s">
        <v>169</v>
      </c>
      <c r="EC1" t="s">
        <v>173</v>
      </c>
      <c r="ED1" t="s">
        <v>177</v>
      </c>
      <c r="EE1" t="s">
        <v>181</v>
      </c>
      <c r="EF1" t="s">
        <v>185</v>
      </c>
      <c r="EG1" t="s">
        <v>189</v>
      </c>
      <c r="EH1" t="s">
        <v>193</v>
      </c>
      <c r="EI1" t="s">
        <v>197</v>
      </c>
      <c r="EJ1" t="s">
        <v>201</v>
      </c>
      <c r="EK1" t="s">
        <v>205</v>
      </c>
      <c r="EL1" t="s">
        <v>209</v>
      </c>
      <c r="EM1" t="s">
        <v>213</v>
      </c>
      <c r="EN1" t="s">
        <v>217</v>
      </c>
      <c r="EO1" t="s">
        <v>221</v>
      </c>
      <c r="EP1" t="s">
        <v>225</v>
      </c>
      <c r="EQ1" t="s">
        <v>229</v>
      </c>
      <c r="ER1" t="s">
        <v>233</v>
      </c>
      <c r="ES1" t="s">
        <v>237</v>
      </c>
      <c r="ET1" t="s">
        <v>241</v>
      </c>
      <c r="EU1" t="s">
        <v>245</v>
      </c>
      <c r="EV1" t="s">
        <v>249</v>
      </c>
      <c r="EW1" t="s">
        <v>253</v>
      </c>
      <c r="EX1" t="s">
        <v>257</v>
      </c>
      <c r="EY1" t="s">
        <v>374</v>
      </c>
      <c r="EZ1" t="s">
        <v>373</v>
      </c>
      <c r="FA1" t="s">
        <v>372</v>
      </c>
      <c r="FB1" t="s">
        <v>80</v>
      </c>
      <c r="FC1" t="s">
        <v>86</v>
      </c>
      <c r="FD1" t="s">
        <v>90</v>
      </c>
      <c r="FE1" t="s">
        <v>94</v>
      </c>
      <c r="FF1" t="s">
        <v>98</v>
      </c>
      <c r="FG1" t="s">
        <v>102</v>
      </c>
      <c r="FH1" t="s">
        <v>106</v>
      </c>
      <c r="FI1" t="s">
        <v>110</v>
      </c>
      <c r="FJ1" t="s">
        <v>114</v>
      </c>
      <c r="FK1" t="s">
        <v>118</v>
      </c>
      <c r="FL1" t="s">
        <v>122</v>
      </c>
      <c r="FM1" t="s">
        <v>126</v>
      </c>
      <c r="FN1" t="s">
        <v>130</v>
      </c>
      <c r="FO1" t="s">
        <v>134</v>
      </c>
      <c r="FP1" t="s">
        <v>138</v>
      </c>
      <c r="FQ1" t="s">
        <v>142</v>
      </c>
      <c r="FR1" t="s">
        <v>146</v>
      </c>
      <c r="FS1" t="s">
        <v>150</v>
      </c>
      <c r="FT1" t="s">
        <v>154</v>
      </c>
      <c r="FU1" t="s">
        <v>158</v>
      </c>
      <c r="FV1" t="s">
        <v>162</v>
      </c>
      <c r="FW1" t="s">
        <v>166</v>
      </c>
      <c r="FX1" t="s">
        <v>170</v>
      </c>
      <c r="FY1" t="s">
        <v>174</v>
      </c>
      <c r="FZ1" t="s">
        <v>178</v>
      </c>
      <c r="GA1" t="s">
        <v>182</v>
      </c>
      <c r="GB1" t="s">
        <v>186</v>
      </c>
      <c r="GC1" t="s">
        <v>190</v>
      </c>
      <c r="GD1" t="s">
        <v>194</v>
      </c>
      <c r="GE1" t="s">
        <v>198</v>
      </c>
      <c r="GF1" t="s">
        <v>202</v>
      </c>
      <c r="GG1" t="s">
        <v>206</v>
      </c>
      <c r="GH1" t="s">
        <v>210</v>
      </c>
      <c r="GI1" t="s">
        <v>214</v>
      </c>
      <c r="GJ1" t="s">
        <v>218</v>
      </c>
      <c r="GK1" t="s">
        <v>222</v>
      </c>
      <c r="GL1" t="s">
        <v>226</v>
      </c>
      <c r="GM1" t="s">
        <v>230</v>
      </c>
      <c r="GN1" t="s">
        <v>234</v>
      </c>
      <c r="GO1" t="s">
        <v>238</v>
      </c>
      <c r="GP1" t="s">
        <v>242</v>
      </c>
      <c r="GQ1" t="s">
        <v>246</v>
      </c>
      <c r="GR1" t="s">
        <v>250</v>
      </c>
      <c r="GS1" t="s">
        <v>254</v>
      </c>
      <c r="GT1" t="s">
        <v>258</v>
      </c>
      <c r="GU1" t="s">
        <v>371</v>
      </c>
      <c r="GV1" t="s">
        <v>370</v>
      </c>
      <c r="GW1" t="s">
        <v>369</v>
      </c>
      <c r="GX1" t="s">
        <v>259</v>
      </c>
      <c r="GY1" t="s">
        <v>260</v>
      </c>
      <c r="GZ1" t="s">
        <v>261</v>
      </c>
      <c r="HA1" t="s">
        <v>262</v>
      </c>
      <c r="HB1" t="s">
        <v>263</v>
      </c>
      <c r="HC1" t="s">
        <v>264</v>
      </c>
      <c r="HD1" t="s">
        <v>265</v>
      </c>
      <c r="HE1" t="s">
        <v>266</v>
      </c>
      <c r="HF1" t="s">
        <v>267</v>
      </c>
      <c r="HG1" t="s">
        <v>268</v>
      </c>
      <c r="HH1" t="s">
        <v>269</v>
      </c>
      <c r="HI1" t="s">
        <v>270</v>
      </c>
      <c r="HJ1" t="s">
        <v>271</v>
      </c>
      <c r="HK1" t="s">
        <v>272</v>
      </c>
      <c r="HL1" t="s">
        <v>273</v>
      </c>
      <c r="HM1" t="s">
        <v>274</v>
      </c>
      <c r="HN1" t="s">
        <v>275</v>
      </c>
      <c r="HO1" t="s">
        <v>276</v>
      </c>
      <c r="HP1" t="s">
        <v>277</v>
      </c>
      <c r="HQ1" t="s">
        <v>278</v>
      </c>
      <c r="HR1" t="s">
        <v>279</v>
      </c>
      <c r="HS1" t="s">
        <v>280</v>
      </c>
      <c r="HT1" t="s">
        <v>281</v>
      </c>
      <c r="HU1" t="s">
        <v>282</v>
      </c>
      <c r="HV1" t="s">
        <v>283</v>
      </c>
      <c r="HW1" t="s">
        <v>284</v>
      </c>
      <c r="HX1" t="s">
        <v>285</v>
      </c>
      <c r="HY1" t="s">
        <v>286</v>
      </c>
      <c r="HZ1" t="s">
        <v>287</v>
      </c>
      <c r="IA1" t="s">
        <v>288</v>
      </c>
      <c r="IB1" t="s">
        <v>289</v>
      </c>
      <c r="IC1" t="s">
        <v>290</v>
      </c>
      <c r="ID1" t="s">
        <v>291</v>
      </c>
      <c r="IE1" t="s">
        <v>292</v>
      </c>
      <c r="IF1" t="s">
        <v>293</v>
      </c>
      <c r="IG1" t="s">
        <v>294</v>
      </c>
      <c r="IH1" t="s">
        <v>295</v>
      </c>
      <c r="II1" t="s">
        <v>296</v>
      </c>
      <c r="IJ1" t="s">
        <v>297</v>
      </c>
      <c r="IK1" t="s">
        <v>298</v>
      </c>
      <c r="IL1" t="s">
        <v>299</v>
      </c>
      <c r="IM1" t="s">
        <v>300</v>
      </c>
      <c r="IN1" t="s">
        <v>301</v>
      </c>
      <c r="IO1" t="s">
        <v>302</v>
      </c>
      <c r="IP1" t="s">
        <v>303</v>
      </c>
      <c r="IQ1" t="s">
        <v>368</v>
      </c>
      <c r="IR1" t="s">
        <v>367</v>
      </c>
      <c r="IS1" t="s">
        <v>366</v>
      </c>
    </row>
    <row r="2" spans="1:253" ht="13.5">
      <c r="A2">
        <f>'夏プロ（〆切6月26日）'!K6</f>
        <v>0</v>
      </c>
      <c r="B2">
        <f>'夏プロ（〆切6月26日）'!D6</f>
        <v>0</v>
      </c>
      <c r="D2">
        <f>'夏プロ（〆切6月26日）'!H8</f>
        <v>0</v>
      </c>
      <c r="E2">
        <f>'夏プロ（〆切6月26日）'!D9</f>
        <v>0</v>
      </c>
      <c r="F2">
        <f>'夏プロ（〆切6月26日）'!N28</f>
        <v>0</v>
      </c>
      <c r="G2">
        <f>'夏プロ（〆切6月26日）'!H9</f>
        <v>0</v>
      </c>
      <c r="H2">
        <f>'夏プロ（〆切6月26日）'!N17</f>
        <v>0</v>
      </c>
      <c r="I2">
        <f>+'夏プロ（〆切6月26日）'!N18</f>
        <v>0</v>
      </c>
      <c r="J2">
        <f>+'夏プロ（〆切6月26日）'!N19</f>
        <v>0</v>
      </c>
      <c r="K2">
        <f>'夏プロ（〆切6月26日）'!N23</f>
        <v>0</v>
      </c>
      <c r="L2">
        <f>'夏プロ（〆切6月26日）'!N24</f>
        <v>0</v>
      </c>
      <c r="M2">
        <f>+'夏プロ（〆切6月26日）'!N25</f>
        <v>0</v>
      </c>
      <c r="N2">
        <f>'夏プロ（〆切6月26日）'!C11</f>
      </c>
      <c r="O2">
        <f>'夏プロ（〆切6月26日）'!C12</f>
      </c>
      <c r="P2">
        <f>'夏プロ（〆切6月26日）'!C13</f>
      </c>
      <c r="Q2">
        <f>'夏プロ（〆切6月26日）'!C14</f>
      </c>
      <c r="R2">
        <f>'夏プロ（〆切6月26日）'!C15</f>
      </c>
      <c r="S2">
        <f>'夏プロ（〆切6月26日）'!C16</f>
      </c>
      <c r="T2">
        <f>'夏プロ（〆切6月26日）'!C17</f>
      </c>
      <c r="U2">
        <f>'夏プロ（〆切6月26日）'!C18</f>
      </c>
      <c r="V2">
        <f>'夏プロ（〆切6月26日）'!C19</f>
      </c>
      <c r="W2">
        <f>'夏プロ（〆切6月26日）'!C20</f>
      </c>
      <c r="X2">
        <f>'夏プロ（〆切6月26日）'!C21</f>
      </c>
      <c r="Y2">
        <f>'夏プロ（〆切6月26日）'!C22</f>
      </c>
      <c r="Z2">
        <f>'夏プロ（〆切6月26日）'!C23</f>
      </c>
      <c r="AA2">
        <f>'夏プロ（〆切6月26日）'!C24</f>
      </c>
      <c r="AB2">
        <f>'夏プロ（〆切6月26日）'!C25</f>
      </c>
      <c r="AC2">
        <f>'夏プロ（〆切6月26日）'!C26</f>
      </c>
      <c r="AD2">
        <f>'夏プロ（〆切6月26日）'!C27</f>
      </c>
      <c r="AE2">
        <f>'夏プロ（〆切6月26日）'!C28</f>
      </c>
      <c r="AF2">
        <f>'夏プロ（〆切6月26日）'!C29</f>
      </c>
      <c r="AG2">
        <f>'夏プロ（〆切6月26日）'!C30</f>
      </c>
      <c r="AH2">
        <f>'夏プロ（〆切6月26日）'!C31</f>
      </c>
      <c r="AI2">
        <f>'夏プロ（〆切6月26日）'!C32</f>
      </c>
      <c r="AJ2">
        <f>'夏プロ（〆切6月26日）'!C33</f>
      </c>
      <c r="AK2">
        <f>'夏プロ（〆切6月26日）'!C34</f>
      </c>
      <c r="AL2">
        <f>'夏プロ（〆切6月26日）'!C35</f>
      </c>
      <c r="AM2">
        <f>'夏プロ（〆切6月26日）'!C36</f>
      </c>
      <c r="AN2">
        <f>'夏プロ（〆切6月26日）'!C37</f>
      </c>
      <c r="AO2">
        <f>'夏プロ（〆切6月26日）'!C38</f>
      </c>
      <c r="AP2">
        <f>'夏プロ（〆切6月26日）'!C39</f>
      </c>
      <c r="AQ2">
        <f>'夏プロ（〆切6月26日）'!C40</f>
      </c>
      <c r="AR2">
        <f>'夏プロ（〆切6月26日）'!C41</f>
      </c>
      <c r="AS2">
        <f>'夏プロ（〆切6月26日）'!C42</f>
      </c>
      <c r="AT2">
        <f>'夏プロ（〆切6月26日）'!C43</f>
      </c>
      <c r="AU2">
        <f>'夏プロ（〆切6月26日）'!C44</f>
      </c>
      <c r="AV2">
        <f>'夏プロ（〆切6月26日）'!C45</f>
      </c>
      <c r="AW2">
        <f>'夏プロ（〆切6月26日）'!C46</f>
      </c>
      <c r="AX2">
        <f>'夏プロ（〆切6月26日）'!C47</f>
      </c>
      <c r="AY2">
        <f>'夏プロ（〆切6月26日）'!C48</f>
      </c>
      <c r="AZ2">
        <f>'夏プロ（〆切6月26日）'!C49</f>
      </c>
      <c r="BA2">
        <f>'夏プロ（〆切6月26日）'!C50</f>
      </c>
      <c r="BB2">
        <f>'夏プロ（〆切6月26日）'!C51</f>
      </c>
      <c r="BC2">
        <f>'夏プロ（〆切6月26日）'!C52</f>
      </c>
      <c r="BD2">
        <f>'夏プロ（〆切6月26日）'!C53</f>
      </c>
      <c r="BE2">
        <f>'夏プロ（〆切6月26日）'!C54</f>
      </c>
      <c r="BF2">
        <f>'夏プロ（〆切6月26日）'!C55</f>
      </c>
      <c r="BG2">
        <f>'夏プロ（〆切6月26日）'!C56</f>
      </c>
      <c r="BH2">
        <f>'夏プロ（〆切6月26日）'!C57</f>
      </c>
      <c r="BI2">
        <f>'夏プロ（〆切6月26日）'!C58</f>
      </c>
      <c r="BJ2">
        <f>'夏プロ（〆切6月26日）'!F11</f>
      </c>
      <c r="BK2">
        <f>'夏プロ（〆切6月26日）'!F12</f>
      </c>
      <c r="BL2">
        <f>'夏プロ（〆切6月26日）'!F13</f>
      </c>
      <c r="BM2">
        <f>'夏プロ（〆切6月26日）'!F14</f>
      </c>
      <c r="BN2">
        <f>'夏プロ（〆切6月26日）'!F15</f>
      </c>
      <c r="BO2">
        <f>'夏プロ（〆切6月26日）'!F16</f>
      </c>
      <c r="BP2">
        <f>'夏プロ（〆切6月26日）'!F17</f>
      </c>
      <c r="BQ2">
        <f>'夏プロ（〆切6月26日）'!F18</f>
      </c>
      <c r="BR2">
        <f>'夏プロ（〆切6月26日）'!F19</f>
      </c>
      <c r="BS2">
        <f>'夏プロ（〆切6月26日）'!F20</f>
      </c>
      <c r="BT2">
        <f>'夏プロ（〆切6月26日）'!F21</f>
      </c>
      <c r="BU2">
        <f>'夏プロ（〆切6月26日）'!F22</f>
      </c>
      <c r="BV2">
        <f>'夏プロ（〆切6月26日）'!F23</f>
      </c>
      <c r="BW2">
        <f>'夏プロ（〆切6月26日）'!F24</f>
      </c>
      <c r="BX2">
        <f>'夏プロ（〆切6月26日）'!F25</f>
      </c>
      <c r="BY2">
        <f>'夏プロ（〆切6月26日）'!F26</f>
      </c>
      <c r="BZ2">
        <f>'夏プロ（〆切6月26日）'!F27</f>
      </c>
      <c r="CA2">
        <f>'夏プロ（〆切6月26日）'!F28</f>
      </c>
      <c r="CB2">
        <f>'夏プロ（〆切6月26日）'!F29</f>
      </c>
      <c r="CC2">
        <f>'夏プロ（〆切6月26日）'!F30</f>
      </c>
      <c r="CD2">
        <f>'夏プロ（〆切6月26日）'!F31</f>
      </c>
      <c r="CE2">
        <f>'夏プロ（〆切6月26日）'!F32</f>
      </c>
      <c r="CF2">
        <f>'夏プロ（〆切6月26日）'!F33</f>
      </c>
      <c r="CG2">
        <f>'夏プロ（〆切6月26日）'!F34</f>
      </c>
      <c r="CH2">
        <f>'夏プロ（〆切6月26日）'!F35</f>
      </c>
      <c r="CI2">
        <f>'夏プロ（〆切6月26日）'!F36</f>
      </c>
      <c r="CJ2">
        <f>'夏プロ（〆切6月26日）'!F37</f>
      </c>
      <c r="CK2">
        <f>'夏プロ（〆切6月26日）'!F38</f>
      </c>
      <c r="CL2">
        <f>'夏プロ（〆切6月26日）'!F39</f>
      </c>
      <c r="CM2">
        <f>'夏プロ（〆切6月26日）'!F40</f>
      </c>
      <c r="CN2">
        <f>'夏プロ（〆切6月26日）'!F41</f>
      </c>
      <c r="CO2">
        <f>'夏プロ（〆切6月26日）'!F42</f>
      </c>
      <c r="CP2">
        <f>'夏プロ（〆切6月26日）'!F43</f>
      </c>
      <c r="CQ2">
        <f>'夏プロ（〆切6月26日）'!F44</f>
      </c>
      <c r="CR2">
        <f>'夏プロ（〆切6月26日）'!F45</f>
      </c>
      <c r="CS2">
        <f>'夏プロ（〆切6月26日）'!F46</f>
      </c>
      <c r="CT2">
        <f>'夏プロ（〆切6月26日）'!F47</f>
      </c>
      <c r="CU2">
        <f>'夏プロ（〆切6月26日）'!F48</f>
      </c>
      <c r="CV2">
        <f>'夏プロ（〆切6月26日）'!F49</f>
      </c>
      <c r="CW2">
        <f>'夏プロ（〆切6月26日）'!F50</f>
      </c>
      <c r="CX2">
        <f>'夏プロ（〆切6月26日）'!F51</f>
      </c>
      <c r="CY2">
        <f>'夏プロ（〆切6月26日）'!F52</f>
      </c>
      <c r="CZ2">
        <f>'夏プロ（〆切6月26日）'!F53</f>
      </c>
      <c r="DA2">
        <f>'夏プロ（〆切6月26日）'!F54</f>
      </c>
      <c r="DB2">
        <f>'夏プロ（〆切6月26日）'!F55</f>
      </c>
      <c r="DC2">
        <f>'夏プロ（〆切6月26日）'!F56</f>
      </c>
      <c r="DD2">
        <f>'夏プロ（〆切6月26日）'!F57</f>
      </c>
      <c r="DE2">
        <f>'夏プロ（〆切6月26日）'!F58</f>
      </c>
      <c r="DF2">
        <f>IF(_xlfn.IFERROR(VLOOKUP(N2,'夏プロ（〆切6月26日）'!$C$11:$E$55,"3",FALSE),"")=0,"",_xlfn.IFERROR(VLOOKUP(N2,'夏プロ（〆切6月26日）'!$C$11:$E$55,"3",FALSE),""))</f>
        <v>4</v>
      </c>
      <c r="DG2">
        <f>IF(_xlfn.IFERROR(VLOOKUP(O2,'夏プロ（〆切6月26日）'!$C$11:$E$55,"3",FALSE),"")=0,"",_xlfn.IFERROR(VLOOKUP(O2,'夏プロ（〆切6月26日）'!$C$11:$E$55,"3",FALSE),""))</f>
        <v>4</v>
      </c>
      <c r="DH2">
        <f>IF(_xlfn.IFERROR(VLOOKUP(P2,'夏プロ（〆切6月26日）'!$C$11:$E$55,"3",FALSE),"")=0,"",_xlfn.IFERROR(VLOOKUP(P2,'夏プロ（〆切6月26日）'!$C$11:$E$55,"3",FALSE),""))</f>
        <v>4</v>
      </c>
      <c r="DI2">
        <f>IF(_xlfn.IFERROR(VLOOKUP(Q2,'夏プロ（〆切6月26日）'!$C$11:$E$55,"3",FALSE),"")=0,"",_xlfn.IFERROR(VLOOKUP(Q2,'夏プロ（〆切6月26日）'!$C$11:$E$55,"3",FALSE),""))</f>
        <v>4</v>
      </c>
      <c r="DJ2">
        <f>IF(_xlfn.IFERROR(VLOOKUP(R2,'夏プロ（〆切6月26日）'!$C$11:$E$55,"3",FALSE),"")=0,"",_xlfn.IFERROR(VLOOKUP(R2,'夏プロ（〆切6月26日）'!$C$11:$E$55,"3",FALSE),""))</f>
        <v>4</v>
      </c>
      <c r="DK2">
        <f>IF(_xlfn.IFERROR(VLOOKUP(S2,'夏プロ（〆切6月26日）'!$C$11:$E$55,"3",FALSE),"")=0,"",_xlfn.IFERROR(VLOOKUP(S2,'夏プロ（〆切6月26日）'!$C$11:$E$55,"3",FALSE),""))</f>
        <v>4</v>
      </c>
      <c r="DL2">
        <f>IF(_xlfn.IFERROR(VLOOKUP(T2,'夏プロ（〆切6月26日）'!$C$11:$E$55,"3",FALSE),"")=0,"",_xlfn.IFERROR(VLOOKUP(T2,'夏プロ（〆切6月26日）'!$C$11:$E$55,"3",FALSE),""))</f>
        <v>4</v>
      </c>
      <c r="DM2">
        <f>IF(_xlfn.IFERROR(VLOOKUP(U2,'夏プロ（〆切6月26日）'!$C$11:$E$55,"3",FALSE),"")=0,"",_xlfn.IFERROR(VLOOKUP(U2,'夏プロ（〆切6月26日）'!$C$11:$E$55,"3",FALSE),""))</f>
        <v>4</v>
      </c>
      <c r="DN2">
        <f>IF(_xlfn.IFERROR(VLOOKUP(V2,'夏プロ（〆切6月26日）'!$C$11:$E$55,"3",FALSE),"")=0,"",_xlfn.IFERROR(VLOOKUP(V2,'夏プロ（〆切6月26日）'!$C$11:$E$55,"3",FALSE),""))</f>
        <v>4</v>
      </c>
      <c r="DO2">
        <f>IF(_xlfn.IFERROR(VLOOKUP(W2,'夏プロ（〆切6月26日）'!$C$11:$E$55,"3",FALSE),"")=0,"",_xlfn.IFERROR(VLOOKUP(W2,'夏プロ（〆切6月26日）'!$C$11:$E$55,"3",FALSE),""))</f>
        <v>4</v>
      </c>
      <c r="DP2">
        <f>IF(_xlfn.IFERROR(VLOOKUP(X2,'夏プロ（〆切6月26日）'!$C$11:$E$55,"3",FALSE),"")=0,"",_xlfn.IFERROR(VLOOKUP(X2,'夏プロ（〆切6月26日）'!$C$11:$E$55,"3",FALSE),""))</f>
        <v>4</v>
      </c>
      <c r="DQ2">
        <f>IF(_xlfn.IFERROR(VLOOKUP(Y2,'夏プロ（〆切6月26日）'!$C$11:$E$55,"3",FALSE),"")=0,"",_xlfn.IFERROR(VLOOKUP(Y2,'夏プロ（〆切6月26日）'!$C$11:$E$55,"3",FALSE),""))</f>
        <v>4</v>
      </c>
      <c r="DR2">
        <f>IF(_xlfn.IFERROR(VLOOKUP(Z2,'夏プロ（〆切6月26日）'!$C$11:$E$55,"3",FALSE),"")=0,"",_xlfn.IFERROR(VLOOKUP(Z2,'夏プロ（〆切6月26日）'!$C$11:$E$55,"3",FALSE),""))</f>
        <v>4</v>
      </c>
      <c r="DS2">
        <f>IF(_xlfn.IFERROR(VLOOKUP(AA2,'夏プロ（〆切6月26日）'!$C$11:$E$55,"3",FALSE),"")=0,"",_xlfn.IFERROR(VLOOKUP(AA2,'夏プロ（〆切6月26日）'!$C$11:$E$55,"3",FALSE),""))</f>
        <v>4</v>
      </c>
      <c r="DT2">
        <f>IF(_xlfn.IFERROR(VLOOKUP(AB2,'夏プロ（〆切6月26日）'!$C$11:$E$55,"3",FALSE),"")=0,"",_xlfn.IFERROR(VLOOKUP(AB2,'夏プロ（〆切6月26日）'!$C$11:$E$55,"3",FALSE),""))</f>
        <v>4</v>
      </c>
      <c r="DU2">
        <f>IF(_xlfn.IFERROR(VLOOKUP(AC2,'夏プロ（〆切6月26日）'!$C$11:$E$55,"3",FALSE),"")=0,"",_xlfn.IFERROR(VLOOKUP(AC2,'夏プロ（〆切6月26日）'!$C$11:$E$55,"3",FALSE),""))</f>
        <v>4</v>
      </c>
      <c r="DV2">
        <f>IF(_xlfn.IFERROR(VLOOKUP(AD2,'夏プロ（〆切6月26日）'!$C$11:$E$55,"3",FALSE),"")=0,"",_xlfn.IFERROR(VLOOKUP(AD2,'夏プロ（〆切6月26日）'!$C$11:$E$55,"3",FALSE),""))</f>
        <v>4</v>
      </c>
      <c r="DW2">
        <f>IF(_xlfn.IFERROR(VLOOKUP(AE2,'夏プロ（〆切6月26日）'!$C$11:$E$55,"3",FALSE),"")=0,"",_xlfn.IFERROR(VLOOKUP(AE2,'夏プロ（〆切6月26日）'!$C$11:$E$55,"3",FALSE),""))</f>
        <v>4</v>
      </c>
      <c r="DX2">
        <f>IF(_xlfn.IFERROR(VLOOKUP(AF2,'夏プロ（〆切6月26日）'!$C$11:$E$55,"3",FALSE),"")=0,"",_xlfn.IFERROR(VLOOKUP(AF2,'夏プロ（〆切6月26日）'!$C$11:$E$55,"3",FALSE),""))</f>
        <v>4</v>
      </c>
      <c r="DY2">
        <f>IF(_xlfn.IFERROR(VLOOKUP(AG2,'夏プロ（〆切6月26日）'!$C$11:$E$55,"3",FALSE),"")=0,"",_xlfn.IFERROR(VLOOKUP(AG2,'夏プロ（〆切6月26日）'!$C$11:$E$55,"3",FALSE),""))</f>
        <v>4</v>
      </c>
      <c r="DZ2">
        <f>IF(_xlfn.IFERROR(VLOOKUP(AH2,'夏プロ（〆切6月26日）'!$C$11:$E$55,"3",FALSE),"")=0,"",_xlfn.IFERROR(VLOOKUP(AH2,'夏プロ（〆切6月26日）'!$C$11:$E$55,"3",FALSE),""))</f>
        <v>4</v>
      </c>
      <c r="EA2">
        <f>IF(_xlfn.IFERROR(VLOOKUP(AI2,'夏プロ（〆切6月26日）'!$C$11:$E$55,"3",FALSE),"")=0,"",_xlfn.IFERROR(VLOOKUP(AI2,'夏プロ（〆切6月26日）'!$C$11:$E$55,"3",FALSE),""))</f>
        <v>4</v>
      </c>
      <c r="EB2">
        <f>IF(_xlfn.IFERROR(VLOOKUP(AJ2,'夏プロ（〆切6月26日）'!$C$11:$E$55,"3",FALSE),"")=0,"",_xlfn.IFERROR(VLOOKUP(AJ2,'夏プロ（〆切6月26日）'!$C$11:$E$55,"3",FALSE),""))</f>
        <v>4</v>
      </c>
      <c r="EC2">
        <f>IF(_xlfn.IFERROR(VLOOKUP(AK2,'夏プロ（〆切6月26日）'!$C$11:$E$55,"3",FALSE),"")=0,"",_xlfn.IFERROR(VLOOKUP(AK2,'夏プロ（〆切6月26日）'!$C$11:$E$55,"3",FALSE),""))</f>
        <v>4</v>
      </c>
      <c r="ED2">
        <f>IF(_xlfn.IFERROR(VLOOKUP(AL2,'夏プロ（〆切6月26日）'!$C$11:$E$55,"3",FALSE),"")=0,"",_xlfn.IFERROR(VLOOKUP(AL2,'夏プロ（〆切6月26日）'!$C$11:$E$55,"3",FALSE),""))</f>
        <v>4</v>
      </c>
      <c r="EE2">
        <f>IF(_xlfn.IFERROR(VLOOKUP(AM2,'夏プロ（〆切6月26日）'!$C$11:$E$55,"3",FALSE),"")=0,"",_xlfn.IFERROR(VLOOKUP(AM2,'夏プロ（〆切6月26日）'!$C$11:$E$55,"3",FALSE),""))</f>
        <v>4</v>
      </c>
      <c r="EF2">
        <f>IF(_xlfn.IFERROR(VLOOKUP(AN2,'夏プロ（〆切6月26日）'!$C$11:$E$55,"3",FALSE),"")=0,"",_xlfn.IFERROR(VLOOKUP(AN2,'夏プロ（〆切6月26日）'!$C$11:$E$55,"3",FALSE),""))</f>
        <v>4</v>
      </c>
      <c r="EG2">
        <f>IF(_xlfn.IFERROR(VLOOKUP(AO2,'夏プロ（〆切6月26日）'!$C$11:$E$55,"3",FALSE),"")=0,"",_xlfn.IFERROR(VLOOKUP(AO2,'夏プロ（〆切6月26日）'!$C$11:$E$55,"3",FALSE),""))</f>
        <v>4</v>
      </c>
      <c r="EH2">
        <f>IF(_xlfn.IFERROR(VLOOKUP(AP2,'夏プロ（〆切6月26日）'!$C$11:$E$55,"3",FALSE),"")=0,"",_xlfn.IFERROR(VLOOKUP(AP2,'夏プロ（〆切6月26日）'!$C$11:$E$55,"3",FALSE),""))</f>
        <v>4</v>
      </c>
      <c r="EI2">
        <f>IF(_xlfn.IFERROR(VLOOKUP(AQ2,'夏プロ（〆切6月26日）'!$C$11:$E$55,"3",FALSE),"")=0,"",_xlfn.IFERROR(VLOOKUP(AQ2,'夏プロ（〆切6月26日）'!$C$11:$E$55,"3",FALSE),""))</f>
        <v>4</v>
      </c>
      <c r="EJ2">
        <f>IF(_xlfn.IFERROR(VLOOKUP(AR2,'夏プロ（〆切6月26日）'!$C$11:$E$55,"3",FALSE),"")=0,"",_xlfn.IFERROR(VLOOKUP(AR2,'夏プロ（〆切6月26日）'!$C$11:$E$55,"3",FALSE),""))</f>
        <v>4</v>
      </c>
      <c r="EK2">
        <f>IF(_xlfn.IFERROR(VLOOKUP(AS2,'夏プロ（〆切6月26日）'!$C$11:$E$55,"3",FALSE),"")=0,"",_xlfn.IFERROR(VLOOKUP(AS2,'夏プロ（〆切6月26日）'!$C$11:$E$55,"3",FALSE),""))</f>
        <v>4</v>
      </c>
      <c r="EL2">
        <f>IF(_xlfn.IFERROR(VLOOKUP(AT2,'夏プロ（〆切6月26日）'!$C$11:$E$55,"3",FALSE),"")=0,"",_xlfn.IFERROR(VLOOKUP(AT2,'夏プロ（〆切6月26日）'!$C$11:$E$55,"3",FALSE),""))</f>
        <v>4</v>
      </c>
      <c r="EM2">
        <f>IF(_xlfn.IFERROR(VLOOKUP(AU2,'夏プロ（〆切6月26日）'!$C$11:$E$55,"3",FALSE),"")=0,"",_xlfn.IFERROR(VLOOKUP(AU2,'夏プロ（〆切6月26日）'!$C$11:$E$55,"3",FALSE),""))</f>
        <v>4</v>
      </c>
      <c r="EN2">
        <f>IF(_xlfn.IFERROR(VLOOKUP(AV2,'夏プロ（〆切6月26日）'!$C$11:$E$55,"3",FALSE),"")=0,"",_xlfn.IFERROR(VLOOKUP(AV2,'夏プロ（〆切6月26日）'!$C$11:$E$55,"3",FALSE),""))</f>
        <v>4</v>
      </c>
      <c r="EO2">
        <f>IF(_xlfn.IFERROR(VLOOKUP(AW2,'夏プロ（〆切6月26日）'!$C$11:$E$55,"3",FALSE),"")=0,"",_xlfn.IFERROR(VLOOKUP(AW2,'夏プロ（〆切6月26日）'!$C$11:$E$55,"3",FALSE),""))</f>
        <v>4</v>
      </c>
      <c r="EP2">
        <f>IF(_xlfn.IFERROR(VLOOKUP(AX2,'夏プロ（〆切6月26日）'!$C$11:$E$55,"3",FALSE),"")=0,"",_xlfn.IFERROR(VLOOKUP(AX2,'夏プロ（〆切6月26日）'!$C$11:$E$55,"3",FALSE),""))</f>
        <v>4</v>
      </c>
      <c r="EQ2">
        <f>IF(_xlfn.IFERROR(VLOOKUP(AY2,'夏プロ（〆切6月26日）'!$C$11:$E$55,"3",FALSE),"")=0,"",_xlfn.IFERROR(VLOOKUP(AY2,'夏プロ（〆切6月26日）'!$C$11:$E$55,"3",FALSE),""))</f>
        <v>4</v>
      </c>
      <c r="ER2">
        <f>IF(_xlfn.IFERROR(VLOOKUP(AZ2,'夏プロ（〆切6月26日）'!$C$11:$E$55,"3",FALSE),"")=0,"",_xlfn.IFERROR(VLOOKUP(AZ2,'夏プロ（〆切6月26日）'!$C$11:$E$55,"3",FALSE),""))</f>
        <v>4</v>
      </c>
      <c r="ES2">
        <f>IF(_xlfn.IFERROR(VLOOKUP(BA2,'夏プロ（〆切6月26日）'!$C$11:$E$55,"3",FALSE),"")=0,"",_xlfn.IFERROR(VLOOKUP(BA2,'夏プロ（〆切6月26日）'!$C$11:$E$55,"3",FALSE),""))</f>
        <v>4</v>
      </c>
      <c r="ET2">
        <f>IF(_xlfn.IFERROR(VLOOKUP(BB2,'夏プロ（〆切6月26日）'!$C$11:$E$55,"3",FALSE),"")=0,"",_xlfn.IFERROR(VLOOKUP(BB2,'夏プロ（〆切6月26日）'!$C$11:$E$55,"3",FALSE),""))</f>
        <v>4</v>
      </c>
      <c r="EU2">
        <f>IF(_xlfn.IFERROR(VLOOKUP(BC2,'夏プロ（〆切6月26日）'!$C$11:$E$55,"3",FALSE),"")=0,"",_xlfn.IFERROR(VLOOKUP(BC2,'夏プロ（〆切6月26日）'!$C$11:$E$55,"3",FALSE),""))</f>
        <v>4</v>
      </c>
      <c r="EV2">
        <f>IF(_xlfn.IFERROR(VLOOKUP(BD2,'夏プロ（〆切6月26日）'!$C$11:$E$55,"3",FALSE),"")=0,"",_xlfn.IFERROR(VLOOKUP(BD2,'夏プロ（〆切6月26日）'!$C$11:$E$55,"3",FALSE),""))</f>
        <v>4</v>
      </c>
      <c r="EW2">
        <f>IF(_xlfn.IFERROR(VLOOKUP(BE2,'夏プロ（〆切6月26日）'!$C$11:$E$55,"3",FALSE),"")=0,"",_xlfn.IFERROR(VLOOKUP(BE2,'夏プロ（〆切6月26日）'!$C$11:$E$55,"3",FALSE),""))</f>
        <v>4</v>
      </c>
      <c r="EX2">
        <f>IF(_xlfn.IFERROR(VLOOKUP(BF2,'夏プロ（〆切6月26日）'!$C$11:$E$55,"3",FALSE),"")=0,"",_xlfn.IFERROR(VLOOKUP(BF2,'夏プロ（〆切6月26日）'!$C$11:$E$55,"3",FALSE),""))</f>
        <v>4</v>
      </c>
      <c r="EY2" s="236">
        <f>IF(_xlfn.IFERROR(VLOOKUP(BG2,'夏プロ（〆切6月26日）'!$C$11:$E$58,"3",FALSE),"")=0,"",_xlfn.IFERROR(VLOOKUP(BG2,'夏プロ（〆切6月26日）'!$C$11:$E$58,"3",FALSE),""))</f>
        <v>4</v>
      </c>
      <c r="EZ2">
        <f>IF(_xlfn.IFERROR(VLOOKUP(BH2,'夏プロ（〆切6月26日）'!$C$11:$E$58,"3",FALSE),"")=0,"",_xlfn.IFERROR(VLOOKUP(BH2,'夏プロ（〆切6月26日）'!$C$11:$E$58,"3",FALSE),""))</f>
        <v>4</v>
      </c>
      <c r="FA2">
        <f>IF(_xlfn.IFERROR(VLOOKUP(BI2,'夏プロ（〆切6月26日）'!$C$11:$E$58,"3",FALSE),"")=0,"",_xlfn.IFERROR(VLOOKUP(BI2,'夏プロ（〆切6月26日）'!$C$11:$E$58,"3",FALSE),""))</f>
        <v>4</v>
      </c>
      <c r="FB2">
        <f>'夏プロ（〆切6月26日）'!G11</f>
      </c>
      <c r="FC2">
        <f>'夏プロ（〆切6月26日）'!G12</f>
      </c>
      <c r="FD2">
        <f>'夏プロ（〆切6月26日）'!G13</f>
      </c>
      <c r="FE2">
        <f>'夏プロ（〆切6月26日）'!G14</f>
      </c>
      <c r="FF2">
        <f>'夏プロ（〆切6月26日）'!G15</f>
      </c>
      <c r="FG2">
        <f>'夏プロ（〆切6月26日）'!G16</f>
      </c>
      <c r="FH2">
        <f>'夏プロ（〆切6月26日）'!G17</f>
      </c>
      <c r="FI2">
        <f>'夏プロ（〆切6月26日）'!G18</f>
      </c>
      <c r="FJ2">
        <f>'夏プロ（〆切6月26日）'!G19</f>
      </c>
      <c r="FK2">
        <f>'夏プロ（〆切6月26日）'!G20</f>
      </c>
      <c r="FL2">
        <f>'夏プロ（〆切6月26日）'!G21</f>
      </c>
      <c r="FM2">
        <f>'夏プロ（〆切6月26日）'!G22</f>
      </c>
      <c r="FN2">
        <f>'夏プロ（〆切6月26日）'!G23</f>
      </c>
      <c r="FO2">
        <f>'夏プロ（〆切6月26日）'!G24</f>
      </c>
      <c r="FP2">
        <f>'夏プロ（〆切6月26日）'!G25</f>
      </c>
      <c r="FQ2">
        <f>'夏プロ（〆切6月26日）'!G26</f>
      </c>
      <c r="FR2">
        <f>'夏プロ（〆切6月26日）'!G27</f>
      </c>
      <c r="FS2">
        <f>'夏プロ（〆切6月26日）'!G28</f>
      </c>
      <c r="FT2">
        <f>'夏プロ（〆切6月26日）'!G29</f>
      </c>
      <c r="FU2">
        <f>'夏プロ（〆切6月26日）'!G30</f>
      </c>
      <c r="FV2">
        <f>'夏プロ（〆切6月26日）'!G31</f>
      </c>
      <c r="FW2">
        <f>'夏プロ（〆切6月26日）'!G32</f>
      </c>
      <c r="FX2">
        <f>'夏プロ（〆切6月26日）'!G33</f>
      </c>
      <c r="FY2">
        <f>'夏プロ（〆切6月26日）'!G34</f>
      </c>
      <c r="FZ2">
        <f>'夏プロ（〆切6月26日）'!G35</f>
      </c>
      <c r="GA2">
        <f>'夏プロ（〆切6月26日）'!G36</f>
      </c>
      <c r="GB2">
        <f>'夏プロ（〆切6月26日）'!G37</f>
      </c>
      <c r="GC2">
        <f>'夏プロ（〆切6月26日）'!G38</f>
      </c>
      <c r="GD2">
        <f>'夏プロ（〆切6月26日）'!G39</f>
      </c>
      <c r="GE2">
        <f>'夏プロ（〆切6月26日）'!G40</f>
      </c>
      <c r="GF2">
        <f>'夏プロ（〆切6月26日）'!G41</f>
      </c>
      <c r="GG2">
        <f>'夏プロ（〆切6月26日）'!G42</f>
      </c>
      <c r="GH2">
        <f>'夏プロ（〆切6月26日）'!G43</f>
      </c>
      <c r="GI2">
        <f>'夏プロ（〆切6月26日）'!G44</f>
      </c>
      <c r="GJ2">
        <f>'夏プロ（〆切6月26日）'!G45</f>
      </c>
      <c r="GK2">
        <f>'夏プロ（〆切6月26日）'!G46</f>
      </c>
      <c r="GL2">
        <f>'夏プロ（〆切6月26日）'!G47</f>
      </c>
      <c r="GM2">
        <f>'夏プロ（〆切6月26日）'!G48</f>
      </c>
      <c r="GN2">
        <f>'夏プロ（〆切6月26日）'!G49</f>
      </c>
      <c r="GO2">
        <f>'夏プロ（〆切6月26日）'!G50</f>
      </c>
      <c r="GP2">
        <f>'夏プロ（〆切6月26日）'!G51</f>
      </c>
      <c r="GQ2">
        <f>'夏プロ（〆切6月26日）'!G52</f>
      </c>
      <c r="GR2">
        <f>'夏プロ（〆切6月26日）'!G53</f>
      </c>
      <c r="GS2">
        <f>'夏プロ（〆切6月26日）'!G54</f>
      </c>
      <c r="GT2">
        <f>'夏プロ（〆切6月26日）'!G55</f>
      </c>
      <c r="GU2">
        <f>'夏プロ（〆切6月26日）'!G56</f>
      </c>
      <c r="GV2">
        <f>'夏プロ（〆切6月26日）'!G57</f>
      </c>
      <c r="GW2">
        <f>'夏プロ（〆切6月26日）'!G58</f>
      </c>
      <c r="GX2">
        <f>'夏プロ（〆切6月26日）'!J11</f>
      </c>
      <c r="GY2">
        <f>'夏プロ（〆切6月26日）'!J12</f>
      </c>
      <c r="GZ2">
        <f>'夏プロ（〆切6月26日）'!J13</f>
      </c>
      <c r="HA2">
        <f>'夏プロ（〆切6月26日）'!J14</f>
      </c>
      <c r="HB2">
        <f>'夏プロ（〆切6月26日）'!J15</f>
      </c>
      <c r="HC2">
        <f>'夏プロ（〆切6月26日）'!J16</f>
      </c>
      <c r="HD2">
        <f>'夏プロ（〆切6月26日）'!J17</f>
      </c>
      <c r="HE2">
        <f>'夏プロ（〆切6月26日）'!J18</f>
      </c>
      <c r="HF2">
        <f>'夏プロ（〆切6月26日）'!J19</f>
      </c>
      <c r="HG2">
        <f>'夏プロ（〆切6月26日）'!J20</f>
      </c>
      <c r="HH2">
        <f>'夏プロ（〆切6月26日）'!J21</f>
      </c>
      <c r="HI2">
        <f>'夏プロ（〆切6月26日）'!J22</f>
      </c>
      <c r="HJ2">
        <f>'夏プロ（〆切6月26日）'!J23</f>
      </c>
      <c r="HK2">
        <f>'夏プロ（〆切6月26日）'!J24</f>
      </c>
      <c r="HL2">
        <f>'夏プロ（〆切6月26日）'!J25</f>
      </c>
      <c r="HM2">
        <f>'夏プロ（〆切6月26日）'!J26</f>
      </c>
      <c r="HN2">
        <f>'夏プロ（〆切6月26日）'!J27</f>
      </c>
      <c r="HO2">
        <f>'夏プロ（〆切6月26日）'!J28</f>
      </c>
      <c r="HP2">
        <f>'夏プロ（〆切6月26日）'!J29</f>
      </c>
      <c r="HQ2">
        <f>'夏プロ（〆切6月26日）'!J30</f>
      </c>
      <c r="HR2">
        <f>'夏プロ（〆切6月26日）'!J31</f>
      </c>
      <c r="HS2">
        <f>'夏プロ（〆切6月26日）'!J32</f>
      </c>
      <c r="HT2">
        <f>'夏プロ（〆切6月26日）'!J33</f>
      </c>
      <c r="HU2">
        <f>'夏プロ（〆切6月26日）'!J34</f>
      </c>
      <c r="HV2">
        <f>'夏プロ（〆切6月26日）'!J35</f>
      </c>
      <c r="HW2">
        <f>'夏プロ（〆切6月26日）'!J36</f>
      </c>
      <c r="HX2">
        <f>'夏プロ（〆切6月26日）'!J37</f>
      </c>
      <c r="HY2">
        <f>'夏プロ（〆切6月26日）'!J38</f>
      </c>
      <c r="HZ2">
        <f>'夏プロ（〆切6月26日）'!J39</f>
      </c>
      <c r="IA2">
        <f>'夏プロ（〆切6月26日）'!J40</f>
      </c>
      <c r="IB2">
        <f>'夏プロ（〆切6月26日）'!J41</f>
      </c>
      <c r="IC2">
        <f>'夏プロ（〆切6月26日）'!J42</f>
      </c>
      <c r="ID2">
        <f>'夏プロ（〆切6月26日）'!J43</f>
      </c>
      <c r="IE2">
        <f>'夏プロ（〆切6月26日）'!J44</f>
      </c>
      <c r="IF2">
        <f>'夏プロ（〆切6月26日）'!J45</f>
      </c>
      <c r="IG2">
        <f>'夏プロ（〆切6月26日）'!J46</f>
      </c>
      <c r="IH2">
        <f>'夏プロ（〆切6月26日）'!J47</f>
      </c>
      <c r="II2">
        <f>'夏プロ（〆切6月26日）'!J48</f>
      </c>
      <c r="IJ2">
        <f>'夏プロ（〆切6月26日）'!J49</f>
      </c>
      <c r="IK2">
        <f>'夏プロ（〆切6月26日）'!J50</f>
      </c>
      <c r="IL2">
        <f>'夏プロ（〆切6月26日）'!J51</f>
      </c>
      <c r="IM2">
        <f>'夏プロ（〆切6月26日）'!J52</f>
      </c>
      <c r="IN2">
        <f>'夏プロ（〆切6月26日）'!J53</f>
      </c>
      <c r="IO2">
        <f>'夏プロ（〆切6月26日）'!J54</f>
      </c>
      <c r="IP2">
        <f>'夏プロ（〆切6月26日）'!J55</f>
      </c>
      <c r="IQ2">
        <f>'夏プロ（〆切6月26日）'!J56</f>
      </c>
      <c r="IR2">
        <f>'夏プロ（〆切6月26日）'!J57</f>
      </c>
      <c r="IS2">
        <f>'夏プロ（〆切6月26日）'!J58</f>
      </c>
    </row>
    <row r="3" spans="14:58" ht="13.5">
      <c r="N3" s="223"/>
      <c r="BF3" s="223"/>
    </row>
    <row r="4" spans="14:58" ht="13.5">
      <c r="N4" s="223"/>
      <c r="BF4" s="223"/>
    </row>
    <row r="5" spans="14:58" ht="13.5">
      <c r="N5" s="223"/>
      <c r="BF5" s="223"/>
    </row>
    <row r="6" ht="13.5">
      <c r="N6" s="223"/>
    </row>
    <row r="7" ht="13.5">
      <c r="N7" s="223"/>
    </row>
    <row r="8" ht="13.5">
      <c r="N8" s="223"/>
    </row>
    <row r="9" ht="13.5">
      <c r="N9" s="223"/>
    </row>
    <row r="10" ht="13.5">
      <c r="N10" s="223"/>
    </row>
    <row r="11" ht="13.5">
      <c r="N11" s="223"/>
    </row>
    <row r="12" ht="13.5">
      <c r="N12" s="223"/>
    </row>
    <row r="13" ht="13.5">
      <c r="N13" s="223"/>
    </row>
    <row r="14" ht="13.5">
      <c r="N14" s="223"/>
    </row>
    <row r="15" ht="13.5">
      <c r="N15" s="223"/>
    </row>
    <row r="16" ht="13.5">
      <c r="N16" s="223"/>
    </row>
    <row r="17" ht="13.5">
      <c r="N17" s="223"/>
    </row>
    <row r="18" ht="13.5">
      <c r="N18" s="223"/>
    </row>
    <row r="19" ht="13.5">
      <c r="N19" s="223"/>
    </row>
    <row r="20" ht="13.5">
      <c r="N20" s="223"/>
    </row>
    <row r="21" ht="13.5">
      <c r="N21" s="223"/>
    </row>
    <row r="22" ht="13.5">
      <c r="N22" s="223"/>
    </row>
    <row r="23" ht="13.5">
      <c r="N23" s="223"/>
    </row>
    <row r="24" ht="13.5">
      <c r="N24" s="223"/>
    </row>
    <row r="25" ht="13.5">
      <c r="N25" s="223"/>
    </row>
    <row r="26" ht="13.5">
      <c r="N26" s="223"/>
    </row>
    <row r="27" ht="13.5">
      <c r="N27" s="223"/>
    </row>
    <row r="28" ht="13.5">
      <c r="N28" s="223"/>
    </row>
    <row r="29" ht="13.5">
      <c r="N29" s="223"/>
    </row>
    <row r="30" ht="13.5">
      <c r="N30" s="223"/>
    </row>
    <row r="31" ht="13.5">
      <c r="N31" s="223"/>
    </row>
    <row r="32" ht="13.5">
      <c r="N32" s="223"/>
    </row>
    <row r="33" ht="13.5">
      <c r="N33" s="223"/>
    </row>
    <row r="34" ht="13.5">
      <c r="N34" s="223"/>
    </row>
    <row r="35" ht="13.5">
      <c r="N35" s="223"/>
    </row>
    <row r="36" ht="13.5">
      <c r="N36" s="223"/>
    </row>
    <row r="37" ht="13.5">
      <c r="N37" s="223"/>
    </row>
    <row r="38" ht="13.5">
      <c r="N38" s="223"/>
    </row>
    <row r="39" ht="13.5">
      <c r="N39" s="223"/>
    </row>
    <row r="40" ht="13.5">
      <c r="N40" s="223"/>
    </row>
    <row r="41" ht="13.5">
      <c r="N41" s="223"/>
    </row>
    <row r="42" ht="13.5">
      <c r="N42" s="223"/>
    </row>
    <row r="43" ht="13.5">
      <c r="N43" s="223"/>
    </row>
    <row r="44" ht="13.5">
      <c r="N44" s="223"/>
    </row>
    <row r="45" ht="13.5">
      <c r="N45" s="223"/>
    </row>
    <row r="46" ht="13.5">
      <c r="N46" s="223"/>
    </row>
    <row r="47" ht="13.5">
      <c r="N47" s="223"/>
    </row>
    <row r="48" ht="13.5">
      <c r="N48" s="223"/>
    </row>
    <row r="49" ht="13.5">
      <c r="N49" s="223"/>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Y58"/>
  <sheetViews>
    <sheetView tabSelected="1" zoomScalePageLayoutView="0" workbookViewId="0" topLeftCell="A1">
      <selection activeCell="B4" sqref="B4:K4"/>
    </sheetView>
  </sheetViews>
  <sheetFormatPr defaultColWidth="13.00390625" defaultRowHeight="13.5"/>
  <cols>
    <col min="1" max="1" width="13.00390625" style="8" customWidth="1"/>
    <col min="2" max="2" width="4.625" style="8" customWidth="1"/>
    <col min="3" max="3" width="5.875" style="8" customWidth="1"/>
    <col min="4" max="4" width="18.625" style="8" customWidth="1"/>
    <col min="5" max="5" width="10.625" style="235" customWidth="1"/>
    <col min="6"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4" width="45.25390625" style="11" customWidth="1"/>
    <col min="15" max="16" width="3.625" style="11" hidden="1" customWidth="1"/>
    <col min="17" max="17" width="3.625" style="12" hidden="1" customWidth="1"/>
    <col min="18" max="20" width="3.625" style="8" hidden="1" customWidth="1"/>
    <col min="21" max="21" width="3.625" style="8" customWidth="1"/>
    <col min="22" max="22" width="5.875" style="8" hidden="1" customWidth="1"/>
    <col min="23" max="25" width="3.625" style="8" hidden="1" customWidth="1"/>
    <col min="26" max="26" width="10.125" style="8" customWidth="1"/>
    <col min="27" max="16384" width="13.00390625" style="8" customWidth="1"/>
  </cols>
  <sheetData>
    <row r="1" spans="2:13" ht="21.75" customHeight="1">
      <c r="B1" s="9"/>
      <c r="C1" s="9"/>
      <c r="D1" s="9"/>
      <c r="E1" s="229" t="s">
        <v>384</v>
      </c>
      <c r="F1" s="52" t="str">
        <f>'選手名簿（〆切 4月26日）'!B10</f>
        <v>元</v>
      </c>
      <c r="G1" s="352" t="s">
        <v>22</v>
      </c>
      <c r="H1" s="352"/>
      <c r="I1" s="352"/>
      <c r="J1" s="9"/>
      <c r="K1" s="9"/>
      <c r="M1" s="10"/>
    </row>
    <row r="2" spans="2:103" ht="11.25" customHeight="1" hidden="1">
      <c r="B2" s="13"/>
      <c r="C2" s="14"/>
      <c r="D2" s="14"/>
      <c r="E2" s="230"/>
      <c r="F2" s="14"/>
      <c r="G2" s="14"/>
      <c r="H2" s="14"/>
      <c r="I2" s="14"/>
      <c r="J2" s="14"/>
      <c r="K2" s="14"/>
      <c r="M2" s="10"/>
      <c r="CY2" s="8">
        <f>_xlfn.IFERROR(VLOOKUP(M2,'夏プロ（〆切6月26日）'!$C$11:$E$55,"3",FALSE),"")</f>
      </c>
    </row>
    <row r="3" spans="2:13" ht="28.5" customHeight="1" hidden="1">
      <c r="B3" s="353"/>
      <c r="C3" s="353"/>
      <c r="D3" s="353"/>
      <c r="E3" s="353"/>
      <c r="F3" s="353"/>
      <c r="G3" s="353"/>
      <c r="H3" s="353"/>
      <c r="I3" s="353"/>
      <c r="J3" s="353"/>
      <c r="K3" s="353"/>
      <c r="M3" s="10"/>
    </row>
    <row r="4" spans="2:26" ht="33" customHeight="1" thickBot="1">
      <c r="B4" s="354" t="s">
        <v>315</v>
      </c>
      <c r="C4" s="354"/>
      <c r="D4" s="354"/>
      <c r="E4" s="354"/>
      <c r="F4" s="354"/>
      <c r="G4" s="354"/>
      <c r="H4" s="354"/>
      <c r="I4" s="354"/>
      <c r="J4" s="354"/>
      <c r="K4" s="354"/>
      <c r="M4" s="10"/>
      <c r="Y4" s="1"/>
      <c r="Z4" s="1"/>
    </row>
    <row r="5" spans="2:26" ht="28.5" customHeight="1" hidden="1" thickBot="1">
      <c r="B5" s="355"/>
      <c r="C5" s="355"/>
      <c r="D5" s="355"/>
      <c r="E5" s="355"/>
      <c r="F5" s="355"/>
      <c r="G5" s="355"/>
      <c r="H5" s="355"/>
      <c r="I5" s="355"/>
      <c r="J5" s="355"/>
      <c r="K5" s="355"/>
      <c r="Y5" s="1"/>
      <c r="Z5" s="1"/>
    </row>
    <row r="6" spans="2:26" ht="19.5" customHeight="1">
      <c r="B6" s="15" t="s">
        <v>1</v>
      </c>
      <c r="C6" s="16"/>
      <c r="D6" s="213">
        <f>'選手名簿（〆切 4月26日）'!B11</f>
        <v>0</v>
      </c>
      <c r="E6" s="231"/>
      <c r="F6" s="226"/>
      <c r="G6" s="226"/>
      <c r="H6" s="226"/>
      <c r="I6" s="227"/>
      <c r="J6" s="17" t="s">
        <v>2</v>
      </c>
      <c r="K6" s="18">
        <f>'選手名簿（〆切 4月26日）'!B12</f>
        <v>0</v>
      </c>
      <c r="Y6" s="1"/>
      <c r="Z6" s="1"/>
    </row>
    <row r="7" spans="2:31" ht="19.5" customHeight="1" hidden="1">
      <c r="B7" s="19" t="s">
        <v>3</v>
      </c>
      <c r="C7" s="20"/>
      <c r="D7" s="349">
        <f>'選手名簿（〆切 4月26日）'!B13</f>
        <v>0</v>
      </c>
      <c r="E7" s="349"/>
      <c r="F7" s="349"/>
      <c r="G7" s="21" t="s">
        <v>4</v>
      </c>
      <c r="H7" s="22"/>
      <c r="I7" s="356">
        <f>'選手名簿（〆切 4月26日）'!B14</f>
        <v>0</v>
      </c>
      <c r="J7" s="356"/>
      <c r="K7" s="357"/>
      <c r="Y7" s="1"/>
      <c r="Z7" s="348"/>
      <c r="AA7" s="348"/>
      <c r="AB7" s="348"/>
      <c r="AC7" s="348"/>
      <c r="AD7" s="348"/>
      <c r="AE7" s="348"/>
    </row>
    <row r="8" spans="1:31" ht="19.5" customHeight="1">
      <c r="A8" s="59" t="s">
        <v>33</v>
      </c>
      <c r="B8" s="19" t="s">
        <v>5</v>
      </c>
      <c r="C8" s="20"/>
      <c r="D8" s="349">
        <f>'選手名簿（〆切 4月26日）'!F10</f>
        <v>0</v>
      </c>
      <c r="E8" s="349"/>
      <c r="F8" s="21" t="s">
        <v>27</v>
      </c>
      <c r="G8" s="22"/>
      <c r="H8" s="215">
        <f>'選手名簿（〆切 4月26日）'!F10</f>
        <v>0</v>
      </c>
      <c r="I8" s="216"/>
      <c r="J8" s="216"/>
      <c r="K8" s="217"/>
      <c r="Y8" s="1"/>
      <c r="Z8" s="348"/>
      <c r="AA8" s="348"/>
      <c r="AB8" s="348"/>
      <c r="AC8" s="348"/>
      <c r="AD8" s="348"/>
      <c r="AE8" s="348"/>
    </row>
    <row r="9" spans="1:26" ht="19.5" customHeight="1" thickBot="1">
      <c r="A9" s="59" t="s">
        <v>32</v>
      </c>
      <c r="B9" s="23" t="s">
        <v>6</v>
      </c>
      <c r="C9" s="24"/>
      <c r="D9" s="214">
        <f>'選手名簿（〆切 4月26日）'!F12</f>
        <v>0</v>
      </c>
      <c r="E9" s="232"/>
      <c r="F9" s="25" t="s">
        <v>7</v>
      </c>
      <c r="G9" s="26"/>
      <c r="H9" s="218">
        <f>'選手名簿（〆切 4月26日）'!F13</f>
        <v>0</v>
      </c>
      <c r="I9" s="219"/>
      <c r="J9" s="219"/>
      <c r="K9" s="220"/>
      <c r="Y9" s="1"/>
      <c r="Z9" s="1"/>
    </row>
    <row r="10" spans="1:26" ht="19.5" customHeight="1">
      <c r="A10" s="60" t="s">
        <v>31</v>
      </c>
      <c r="B10" s="27" t="s">
        <v>8</v>
      </c>
      <c r="C10" s="351" t="s">
        <v>9</v>
      </c>
      <c r="D10" s="351"/>
      <c r="E10" s="233" t="s">
        <v>10</v>
      </c>
      <c r="F10" s="17" t="s">
        <v>11</v>
      </c>
      <c r="G10" s="28" t="s">
        <v>12</v>
      </c>
      <c r="H10" s="29"/>
      <c r="I10" s="30"/>
      <c r="J10" s="17" t="s">
        <v>13</v>
      </c>
      <c r="K10" s="18" t="s">
        <v>14</v>
      </c>
      <c r="M10" s="31"/>
      <c r="O10" s="32"/>
      <c r="P10" s="32"/>
      <c r="Q10" s="33"/>
      <c r="Y10" s="1"/>
      <c r="Z10" s="1"/>
    </row>
    <row r="11" spans="1:26" ht="21.75" customHeight="1">
      <c r="A11" s="228"/>
      <c r="B11" s="34">
        <v>1</v>
      </c>
      <c r="C11" s="221">
        <f aca="true" t="shared" si="0" ref="C11:C30">IF(ISERROR(VLOOKUP(A11,data,2)),"",VLOOKUP(A11,data,2))</f>
      </c>
      <c r="D11" s="224"/>
      <c r="E11" s="234">
        <v>4</v>
      </c>
      <c r="F11" s="35">
        <f aca="true" t="shared" si="1" ref="F11:F30">IF(ISERROR(VLOOKUP(A11,data,4)),"",VLOOKUP(A11,data,4))</f>
      </c>
      <c r="G11" s="347">
        <f aca="true" t="shared" si="2" ref="G11:G30">IF(ISERROR(VLOOKUP(A11,data,5)),"",VLOOKUP(A11,data,5))</f>
      </c>
      <c r="H11" s="347"/>
      <c r="I11" s="347">
        <f aca="true" t="shared" si="3" ref="I11:I30">IF(ISERROR(VLOOKUP(G11,data,2)),"",VLOOKUP(G11,data,2))</f>
      </c>
      <c r="J11" s="54">
        <f aca="true" t="shared" si="4" ref="J11:J30">IF(ISERROR(VLOOKUP(A11,data,6)),"",VLOOKUP(A11,data,6))</f>
      </c>
      <c r="K11" s="36">
        <f>IF(ISERROR(VLOOKUP(A11,data,7)),"",VLOOKUP(A11,data,7))</f>
      </c>
      <c r="M11" s="33"/>
      <c r="N11" s="32"/>
      <c r="O11" s="37"/>
      <c r="P11" s="32"/>
      <c r="Q11" s="33"/>
      <c r="Y11" s="1"/>
      <c r="Z11" s="1"/>
    </row>
    <row r="12" spans="1:26" ht="21.75" customHeight="1">
      <c r="A12" s="228"/>
      <c r="B12" s="34">
        <v>2</v>
      </c>
      <c r="C12" s="221">
        <f>IF(ISERROR(VLOOKUP(A12,data,2)),"",VLOOKUP(A12,data,2))</f>
      </c>
      <c r="D12" s="224"/>
      <c r="E12" s="234">
        <v>5</v>
      </c>
      <c r="F12" s="35">
        <f t="shared" si="1"/>
      </c>
      <c r="G12" s="347">
        <f t="shared" si="2"/>
      </c>
      <c r="H12" s="347"/>
      <c r="I12" s="347">
        <f t="shared" si="3"/>
      </c>
      <c r="J12" s="54">
        <f t="shared" si="4"/>
      </c>
      <c r="K12" s="36">
        <f aca="true" t="shared" si="5" ref="K12:K30">IF(ISERROR(VLOOKUP(A12,data,7)),"",VLOOKUP(A12,data,7))</f>
      </c>
      <c r="M12" s="33"/>
      <c r="N12" s="32"/>
      <c r="O12" s="37"/>
      <c r="P12" s="32"/>
      <c r="Q12" s="33"/>
      <c r="Y12" s="1"/>
      <c r="Z12" s="1"/>
    </row>
    <row r="13" spans="1:26" ht="21.75" customHeight="1">
      <c r="A13" s="228"/>
      <c r="B13" s="34">
        <v>3</v>
      </c>
      <c r="C13" s="221">
        <f t="shared" si="0"/>
      </c>
      <c r="D13" s="224"/>
      <c r="E13" s="234">
        <v>6</v>
      </c>
      <c r="F13" s="35">
        <f t="shared" si="1"/>
      </c>
      <c r="G13" s="347">
        <f t="shared" si="2"/>
      </c>
      <c r="H13" s="347"/>
      <c r="I13" s="347">
        <f t="shared" si="3"/>
      </c>
      <c r="J13" s="54">
        <f t="shared" si="4"/>
      </c>
      <c r="K13" s="36">
        <f t="shared" si="5"/>
      </c>
      <c r="M13" s="33"/>
      <c r="N13" s="32"/>
      <c r="O13" s="37"/>
      <c r="P13" s="32"/>
      <c r="Q13" s="33"/>
      <c r="Y13" s="1"/>
      <c r="Z13" s="1"/>
    </row>
    <row r="14" spans="1:26" ht="21.75" customHeight="1">
      <c r="A14" s="228"/>
      <c r="B14" s="34">
        <v>4</v>
      </c>
      <c r="C14" s="221">
        <f t="shared" si="0"/>
      </c>
      <c r="D14" s="224"/>
      <c r="E14" s="234">
        <v>7</v>
      </c>
      <c r="F14" s="35">
        <f t="shared" si="1"/>
      </c>
      <c r="G14" s="347">
        <f t="shared" si="2"/>
      </c>
      <c r="H14" s="347"/>
      <c r="I14" s="347">
        <f t="shared" si="3"/>
      </c>
      <c r="J14" s="54">
        <f t="shared" si="4"/>
      </c>
      <c r="K14" s="36">
        <f t="shared" si="5"/>
      </c>
      <c r="M14" s="33"/>
      <c r="N14" s="32"/>
      <c r="O14" s="37"/>
      <c r="P14" s="32"/>
      <c r="Q14" s="33"/>
      <c r="Y14" s="1"/>
      <c r="Z14" s="1"/>
    </row>
    <row r="15" spans="1:26" ht="21.75" customHeight="1">
      <c r="A15" s="228"/>
      <c r="B15" s="34">
        <v>5</v>
      </c>
      <c r="C15" s="221">
        <f t="shared" si="0"/>
      </c>
      <c r="D15" s="224"/>
      <c r="E15" s="234">
        <v>8</v>
      </c>
      <c r="F15" s="35">
        <f t="shared" si="1"/>
      </c>
      <c r="G15" s="347">
        <f t="shared" si="2"/>
      </c>
      <c r="H15" s="347"/>
      <c r="I15" s="347">
        <f t="shared" si="3"/>
      </c>
      <c r="J15" s="54">
        <f t="shared" si="4"/>
      </c>
      <c r="K15" s="36">
        <f t="shared" si="5"/>
      </c>
      <c r="M15" s="33"/>
      <c r="N15" s="32"/>
      <c r="O15" s="37"/>
      <c r="P15" s="32"/>
      <c r="Q15" s="33"/>
      <c r="Y15" s="1"/>
      <c r="Z15" s="1"/>
    </row>
    <row r="16" spans="1:26" ht="21.75" customHeight="1" thickBot="1">
      <c r="A16" s="228"/>
      <c r="B16" s="34">
        <v>6</v>
      </c>
      <c r="C16" s="221">
        <f t="shared" si="0"/>
      </c>
      <c r="D16" s="224"/>
      <c r="E16" s="234">
        <v>9</v>
      </c>
      <c r="F16" s="35">
        <f t="shared" si="1"/>
      </c>
      <c r="G16" s="347">
        <f t="shared" si="2"/>
      </c>
      <c r="H16" s="347"/>
      <c r="I16" s="347">
        <f t="shared" si="3"/>
      </c>
      <c r="J16" s="54">
        <f t="shared" si="4"/>
      </c>
      <c r="K16" s="36">
        <f t="shared" si="5"/>
      </c>
      <c r="M16" s="33"/>
      <c r="N16" s="73" t="s">
        <v>309</v>
      </c>
      <c r="O16" s="74"/>
      <c r="P16" s="73"/>
      <c r="Q16" s="73"/>
      <c r="R16" s="75"/>
      <c r="S16" s="75"/>
      <c r="T16" s="75"/>
      <c r="U16" s="75"/>
      <c r="V16" s="75"/>
      <c r="W16" s="75"/>
      <c r="X16" s="75"/>
      <c r="Y16" s="1"/>
      <c r="Z16" s="82" t="s">
        <v>310</v>
      </c>
    </row>
    <row r="17" spans="1:26" ht="21.75" customHeight="1">
      <c r="A17" s="228"/>
      <c r="B17" s="34">
        <v>7</v>
      </c>
      <c r="C17" s="221">
        <f t="shared" si="0"/>
      </c>
      <c r="D17" s="224"/>
      <c r="E17" s="234">
        <v>10</v>
      </c>
      <c r="F17" s="35">
        <f t="shared" si="1"/>
      </c>
      <c r="G17" s="347">
        <f t="shared" si="2"/>
      </c>
      <c r="H17" s="347"/>
      <c r="I17" s="347">
        <f t="shared" si="3"/>
      </c>
      <c r="J17" s="54">
        <f t="shared" si="4"/>
      </c>
      <c r="K17" s="36">
        <f t="shared" si="5"/>
      </c>
      <c r="M17" s="33"/>
      <c r="N17" s="210"/>
      <c r="O17" s="86"/>
      <c r="P17" s="87"/>
      <c r="Q17" s="87"/>
      <c r="R17" s="87"/>
      <c r="S17" s="87"/>
      <c r="T17" s="87"/>
      <c r="U17" s="206"/>
      <c r="V17" s="76"/>
      <c r="W17" s="76"/>
      <c r="X17" s="76"/>
      <c r="Y17" s="77"/>
      <c r="Z17" s="1" t="s">
        <v>383</v>
      </c>
    </row>
    <row r="18" spans="1:26" ht="21.75" customHeight="1">
      <c r="A18" s="228"/>
      <c r="B18" s="34">
        <v>8</v>
      </c>
      <c r="C18" s="221">
        <f t="shared" si="0"/>
      </c>
      <c r="D18" s="224"/>
      <c r="E18" s="234">
        <v>11</v>
      </c>
      <c r="F18" s="35">
        <f t="shared" si="1"/>
      </c>
      <c r="G18" s="347">
        <f t="shared" si="2"/>
      </c>
      <c r="H18" s="347"/>
      <c r="I18" s="347">
        <f t="shared" si="3"/>
      </c>
      <c r="J18" s="54">
        <f t="shared" si="4"/>
      </c>
      <c r="K18" s="36">
        <f t="shared" si="5"/>
      </c>
      <c r="M18" s="33"/>
      <c r="N18" s="211"/>
      <c r="O18" s="88"/>
      <c r="P18" s="88"/>
      <c r="Q18" s="88"/>
      <c r="R18" s="88"/>
      <c r="S18" s="88"/>
      <c r="T18" s="88"/>
      <c r="U18" s="206"/>
      <c r="V18" s="78"/>
      <c r="W18" s="78"/>
      <c r="X18" s="78"/>
      <c r="Y18" s="79"/>
      <c r="Z18" s="1" t="s">
        <v>304</v>
      </c>
    </row>
    <row r="19" spans="1:26" ht="21.75" customHeight="1" thickBot="1">
      <c r="A19" s="228"/>
      <c r="B19" s="34">
        <v>9</v>
      </c>
      <c r="C19" s="221">
        <f t="shared" si="0"/>
      </c>
      <c r="D19" s="224"/>
      <c r="E19" s="234">
        <v>12</v>
      </c>
      <c r="F19" s="35">
        <f t="shared" si="1"/>
      </c>
      <c r="G19" s="347">
        <f t="shared" si="2"/>
      </c>
      <c r="H19" s="347"/>
      <c r="I19" s="347">
        <f t="shared" si="3"/>
      </c>
      <c r="J19" s="54">
        <f t="shared" si="4"/>
      </c>
      <c r="K19" s="36">
        <f t="shared" si="5"/>
      </c>
      <c r="M19" s="33"/>
      <c r="N19" s="212"/>
      <c r="O19" s="89"/>
      <c r="P19" s="90"/>
      <c r="Q19" s="90"/>
      <c r="R19" s="90"/>
      <c r="S19" s="90"/>
      <c r="T19" s="90"/>
      <c r="U19" s="206"/>
      <c r="V19" s="80"/>
      <c r="W19" s="80"/>
      <c r="X19" s="80"/>
      <c r="Y19" s="81"/>
      <c r="Z19" s="1" t="s">
        <v>305</v>
      </c>
    </row>
    <row r="20" spans="1:26" ht="21.75" customHeight="1">
      <c r="A20" s="228"/>
      <c r="B20" s="34">
        <v>10</v>
      </c>
      <c r="C20" s="221">
        <f t="shared" si="0"/>
      </c>
      <c r="D20" s="224"/>
      <c r="E20" s="234">
        <v>13</v>
      </c>
      <c r="F20" s="35">
        <f t="shared" si="1"/>
      </c>
      <c r="G20" s="347">
        <f t="shared" si="2"/>
      </c>
      <c r="H20" s="347"/>
      <c r="I20" s="347">
        <f t="shared" si="3"/>
      </c>
      <c r="J20" s="54">
        <f t="shared" si="4"/>
      </c>
      <c r="K20" s="36">
        <f t="shared" si="5"/>
      </c>
      <c r="M20" s="38"/>
      <c r="N20" s="39"/>
      <c r="O20" s="39"/>
      <c r="P20" s="39"/>
      <c r="Q20" s="38"/>
      <c r="Y20" s="1"/>
      <c r="Z20" s="1"/>
    </row>
    <row r="21" spans="1:26" ht="21.75" customHeight="1">
      <c r="A21" s="228"/>
      <c r="B21" s="34">
        <v>11</v>
      </c>
      <c r="C21" s="221">
        <f t="shared" si="0"/>
      </c>
      <c r="D21" s="224"/>
      <c r="E21" s="234">
        <v>14</v>
      </c>
      <c r="F21" s="35">
        <f t="shared" si="1"/>
      </c>
      <c r="G21" s="347">
        <f t="shared" si="2"/>
      </c>
      <c r="H21" s="347"/>
      <c r="I21" s="347">
        <f t="shared" si="3"/>
      </c>
      <c r="J21" s="54">
        <f t="shared" si="4"/>
      </c>
      <c r="K21" s="36">
        <f t="shared" si="5"/>
      </c>
      <c r="M21" s="33"/>
      <c r="N21" s="32"/>
      <c r="O21" s="37"/>
      <c r="P21" s="32"/>
      <c r="Q21" s="33"/>
      <c r="Y21" s="1"/>
      <c r="Z21" s="1"/>
    </row>
    <row r="22" spans="1:26" ht="21.75" customHeight="1" thickBot="1">
      <c r="A22" s="228"/>
      <c r="B22" s="34">
        <v>12</v>
      </c>
      <c r="C22" s="221">
        <f t="shared" si="0"/>
      </c>
      <c r="D22" s="224"/>
      <c r="E22" s="234">
        <v>15</v>
      </c>
      <c r="F22" s="35">
        <f t="shared" si="1"/>
      </c>
      <c r="G22" s="347">
        <f t="shared" si="2"/>
      </c>
      <c r="H22" s="347"/>
      <c r="I22" s="347">
        <f t="shared" si="3"/>
      </c>
      <c r="J22" s="54">
        <f t="shared" si="4"/>
      </c>
      <c r="K22" s="36">
        <f t="shared" si="5"/>
      </c>
      <c r="M22" s="33"/>
      <c r="N22" s="73" t="s">
        <v>316</v>
      </c>
      <c r="O22" s="74"/>
      <c r="P22" s="73"/>
      <c r="Q22" s="73"/>
      <c r="R22" s="75"/>
      <c r="S22" s="75"/>
      <c r="T22" s="75"/>
      <c r="U22" s="75"/>
      <c r="V22" s="75"/>
      <c r="W22" s="75"/>
      <c r="X22" s="75"/>
      <c r="Y22" s="75"/>
      <c r="Z22" s="82" t="s">
        <v>310</v>
      </c>
    </row>
    <row r="23" spans="1:26" ht="21.75" customHeight="1">
      <c r="A23" s="228"/>
      <c r="B23" s="34">
        <v>13</v>
      </c>
      <c r="C23" s="221">
        <f t="shared" si="0"/>
      </c>
      <c r="D23" s="224"/>
      <c r="E23" s="234">
        <v>16</v>
      </c>
      <c r="F23" s="35">
        <f t="shared" si="1"/>
      </c>
      <c r="G23" s="347">
        <f t="shared" si="2"/>
      </c>
      <c r="H23" s="347"/>
      <c r="I23" s="347">
        <f t="shared" si="3"/>
      </c>
      <c r="J23" s="54">
        <f t="shared" si="4"/>
      </c>
      <c r="K23" s="36">
        <f t="shared" si="5"/>
      </c>
      <c r="M23" s="33"/>
      <c r="N23" s="210"/>
      <c r="O23" s="86"/>
      <c r="P23" s="87"/>
      <c r="Q23" s="87"/>
      <c r="R23" s="87"/>
      <c r="S23" s="87"/>
      <c r="T23" s="87"/>
      <c r="U23" s="206"/>
      <c r="V23" s="76"/>
      <c r="W23" s="76"/>
      <c r="X23" s="76"/>
      <c r="Y23" s="77"/>
      <c r="Z23" s="1" t="s">
        <v>383</v>
      </c>
    </row>
    <row r="24" spans="1:26" ht="21.75" customHeight="1">
      <c r="A24" s="228"/>
      <c r="B24" s="34">
        <v>14</v>
      </c>
      <c r="C24" s="221">
        <f t="shared" si="0"/>
      </c>
      <c r="D24" s="224"/>
      <c r="E24" s="234">
        <v>17</v>
      </c>
      <c r="F24" s="35">
        <f t="shared" si="1"/>
      </c>
      <c r="G24" s="347">
        <f t="shared" si="2"/>
      </c>
      <c r="H24" s="347"/>
      <c r="I24" s="347">
        <f t="shared" si="3"/>
      </c>
      <c r="J24" s="54">
        <f t="shared" si="4"/>
      </c>
      <c r="K24" s="36">
        <f t="shared" si="5"/>
      </c>
      <c r="M24" s="33"/>
      <c r="N24" s="211"/>
      <c r="O24" s="88"/>
      <c r="P24" s="88"/>
      <c r="Q24" s="88"/>
      <c r="R24" s="88"/>
      <c r="S24" s="88"/>
      <c r="T24" s="88"/>
      <c r="U24" s="206"/>
      <c r="V24" s="78"/>
      <c r="W24" s="78"/>
      <c r="X24" s="78"/>
      <c r="Y24" s="79"/>
      <c r="Z24" s="1" t="s">
        <v>304</v>
      </c>
    </row>
    <row r="25" spans="1:26" ht="21.75" customHeight="1" thickBot="1">
      <c r="A25" s="228"/>
      <c r="B25" s="34">
        <v>15</v>
      </c>
      <c r="C25" s="221">
        <f t="shared" si="0"/>
      </c>
      <c r="D25" s="224"/>
      <c r="E25" s="234">
        <v>18</v>
      </c>
      <c r="F25" s="35">
        <f t="shared" si="1"/>
      </c>
      <c r="G25" s="347">
        <f t="shared" si="2"/>
      </c>
      <c r="H25" s="347"/>
      <c r="I25" s="347">
        <f t="shared" si="3"/>
      </c>
      <c r="J25" s="54">
        <f t="shared" si="4"/>
      </c>
      <c r="K25" s="36">
        <f t="shared" si="5"/>
      </c>
      <c r="M25" s="33"/>
      <c r="N25" s="212"/>
      <c r="O25" s="89"/>
      <c r="P25" s="90"/>
      <c r="Q25" s="90"/>
      <c r="R25" s="90"/>
      <c r="S25" s="90"/>
      <c r="T25" s="90"/>
      <c r="U25" s="206"/>
      <c r="V25" s="80"/>
      <c r="W25" s="80"/>
      <c r="X25" s="80"/>
      <c r="Y25" s="81"/>
      <c r="Z25" s="1" t="s">
        <v>305</v>
      </c>
    </row>
    <row r="26" spans="1:17" ht="21.75" customHeight="1" thickBot="1">
      <c r="A26" s="228"/>
      <c r="B26" s="34">
        <v>16</v>
      </c>
      <c r="C26" s="221">
        <f t="shared" si="0"/>
      </c>
      <c r="D26" s="224"/>
      <c r="E26" s="234"/>
      <c r="F26" s="35">
        <f t="shared" si="1"/>
      </c>
      <c r="G26" s="347">
        <f t="shared" si="2"/>
      </c>
      <c r="H26" s="347"/>
      <c r="I26" s="347">
        <f t="shared" si="3"/>
      </c>
      <c r="J26" s="54">
        <f t="shared" si="4"/>
      </c>
      <c r="K26" s="36">
        <f t="shared" si="5"/>
      </c>
      <c r="M26" s="33"/>
      <c r="N26" s="32"/>
      <c r="O26" s="32"/>
      <c r="P26" s="32"/>
      <c r="Q26" s="33"/>
    </row>
    <row r="27" spans="1:21" ht="21.75" customHeight="1" thickBot="1">
      <c r="A27" s="228"/>
      <c r="B27" s="34">
        <v>17</v>
      </c>
      <c r="C27" s="221">
        <f t="shared" si="0"/>
      </c>
      <c r="D27" s="224"/>
      <c r="E27" s="234"/>
      <c r="F27" s="35">
        <f t="shared" si="1"/>
      </c>
      <c r="G27" s="347">
        <f t="shared" si="2"/>
      </c>
      <c r="H27" s="347"/>
      <c r="I27" s="347">
        <f t="shared" si="3"/>
      </c>
      <c r="J27" s="54">
        <f t="shared" si="4"/>
      </c>
      <c r="K27" s="36">
        <f t="shared" si="5"/>
      </c>
      <c r="M27" s="33"/>
      <c r="N27" s="208" t="s">
        <v>382</v>
      </c>
      <c r="O27" s="83"/>
      <c r="P27" s="83"/>
      <c r="Q27" s="84"/>
      <c r="R27" s="85"/>
      <c r="S27" s="85"/>
      <c r="T27" s="85"/>
      <c r="U27" s="207"/>
    </row>
    <row r="28" spans="1:17" ht="21.75" customHeight="1" thickBot="1">
      <c r="A28" s="228"/>
      <c r="B28" s="34">
        <v>18</v>
      </c>
      <c r="C28" s="221">
        <f t="shared" si="0"/>
      </c>
      <c r="D28" s="224"/>
      <c r="E28" s="234"/>
      <c r="F28" s="35">
        <f t="shared" si="1"/>
      </c>
      <c r="G28" s="347">
        <f t="shared" si="2"/>
      </c>
      <c r="H28" s="347"/>
      <c r="I28" s="347">
        <f t="shared" si="3"/>
      </c>
      <c r="J28" s="54">
        <f t="shared" si="4"/>
      </c>
      <c r="K28" s="36">
        <f t="shared" si="5"/>
      </c>
      <c r="M28" s="33"/>
      <c r="N28" s="209"/>
      <c r="O28" s="32"/>
      <c r="P28" s="32"/>
      <c r="Q28" s="33"/>
    </row>
    <row r="29" spans="1:17" ht="21.75" customHeight="1">
      <c r="A29" s="228"/>
      <c r="B29" s="34">
        <v>19</v>
      </c>
      <c r="C29" s="221">
        <f t="shared" si="0"/>
      </c>
      <c r="D29" s="224"/>
      <c r="E29" s="234"/>
      <c r="F29" s="35">
        <f t="shared" si="1"/>
      </c>
      <c r="G29" s="347">
        <f t="shared" si="2"/>
      </c>
      <c r="H29" s="347"/>
      <c r="I29" s="347">
        <f t="shared" si="3"/>
      </c>
      <c r="J29" s="54">
        <f t="shared" si="4"/>
      </c>
      <c r="K29" s="36">
        <f t="shared" si="5"/>
      </c>
      <c r="M29" s="33"/>
      <c r="N29" s="32"/>
      <c r="O29" s="32"/>
      <c r="P29" s="32"/>
      <c r="Q29" s="33"/>
    </row>
    <row r="30" spans="1:17" ht="21.75" customHeight="1">
      <c r="A30" s="228"/>
      <c r="B30" s="34">
        <v>20</v>
      </c>
      <c r="C30" s="221">
        <f t="shared" si="0"/>
      </c>
      <c r="D30" s="224"/>
      <c r="E30" s="234"/>
      <c r="F30" s="35">
        <f t="shared" si="1"/>
      </c>
      <c r="G30" s="347">
        <f t="shared" si="2"/>
      </c>
      <c r="H30" s="347"/>
      <c r="I30" s="347">
        <f t="shared" si="3"/>
      </c>
      <c r="J30" s="54">
        <f t="shared" si="4"/>
      </c>
      <c r="K30" s="36">
        <f t="shared" si="5"/>
      </c>
      <c r="M30" s="38"/>
      <c r="N30" s="39"/>
      <c r="O30" s="39"/>
      <c r="P30" s="39"/>
      <c r="Q30" s="38"/>
    </row>
    <row r="31" spans="1:17" ht="21.75" customHeight="1">
      <c r="A31" s="228"/>
      <c r="B31" s="34">
        <v>21</v>
      </c>
      <c r="C31" s="221">
        <f aca="true" t="shared" si="6" ref="C31:C48">IF(ISERROR(VLOOKUP(A31,data,2)),"",VLOOKUP(A31,data,2))</f>
      </c>
      <c r="D31" s="224"/>
      <c r="E31" s="234"/>
      <c r="F31" s="35">
        <f aca="true" t="shared" si="7" ref="F31:F48">IF(ISERROR(VLOOKUP(A31,data,4)),"",VLOOKUP(A31,data,4))</f>
      </c>
      <c r="G31" s="347">
        <f aca="true" t="shared" si="8" ref="G31:G48">IF(ISERROR(VLOOKUP(A31,data,5)),"",VLOOKUP(A31,data,5))</f>
      </c>
      <c r="H31" s="347"/>
      <c r="I31" s="347">
        <f aca="true" t="shared" si="9" ref="I31:I48">IF(ISERROR(VLOOKUP(G31,data,2)),"",VLOOKUP(G31,data,2))</f>
      </c>
      <c r="J31" s="54">
        <f aca="true" t="shared" si="10" ref="J31:J48">IF(ISERROR(VLOOKUP(A31,data,6)),"",VLOOKUP(A31,data,6))</f>
      </c>
      <c r="K31" s="36">
        <f aca="true" t="shared" si="11" ref="K31:K48">IF(ISERROR(VLOOKUP(A31,data,7)),"",VLOOKUP(A31,data,7))</f>
      </c>
      <c r="M31" s="33"/>
      <c r="N31" s="32"/>
      <c r="O31" s="32"/>
      <c r="P31" s="32"/>
      <c r="Q31" s="33"/>
    </row>
    <row r="32" spans="1:11" ht="21.75" customHeight="1">
      <c r="A32" s="228"/>
      <c r="B32" s="34">
        <v>22</v>
      </c>
      <c r="C32" s="221">
        <f t="shared" si="6"/>
      </c>
      <c r="D32" s="224"/>
      <c r="E32" s="234"/>
      <c r="F32" s="35">
        <f t="shared" si="7"/>
      </c>
      <c r="G32" s="347">
        <f t="shared" si="8"/>
      </c>
      <c r="H32" s="347"/>
      <c r="I32" s="347">
        <f t="shared" si="9"/>
      </c>
      <c r="J32" s="54">
        <f t="shared" si="10"/>
      </c>
      <c r="K32" s="36">
        <f t="shared" si="11"/>
      </c>
    </row>
    <row r="33" spans="1:11" ht="21.75" customHeight="1">
      <c r="A33" s="228"/>
      <c r="B33" s="34">
        <v>23</v>
      </c>
      <c r="C33" s="221">
        <f t="shared" si="6"/>
      </c>
      <c r="D33" s="224"/>
      <c r="E33" s="234"/>
      <c r="F33" s="35">
        <f t="shared" si="7"/>
      </c>
      <c r="G33" s="347">
        <f t="shared" si="8"/>
      </c>
      <c r="H33" s="347"/>
      <c r="I33" s="347">
        <f t="shared" si="9"/>
      </c>
      <c r="J33" s="54">
        <f t="shared" si="10"/>
      </c>
      <c r="K33" s="36">
        <f t="shared" si="11"/>
      </c>
    </row>
    <row r="34" spans="1:11" ht="21.75" customHeight="1">
      <c r="A34" s="228"/>
      <c r="B34" s="34">
        <v>24</v>
      </c>
      <c r="C34" s="221">
        <f t="shared" si="6"/>
      </c>
      <c r="D34" s="224"/>
      <c r="E34" s="234"/>
      <c r="F34" s="35">
        <f t="shared" si="7"/>
      </c>
      <c r="G34" s="347">
        <f t="shared" si="8"/>
      </c>
      <c r="H34" s="347"/>
      <c r="I34" s="347">
        <f t="shared" si="9"/>
      </c>
      <c r="J34" s="54">
        <f t="shared" si="10"/>
      </c>
      <c r="K34" s="36">
        <f t="shared" si="11"/>
      </c>
    </row>
    <row r="35" spans="1:11" ht="21.75" customHeight="1">
      <c r="A35" s="228"/>
      <c r="B35" s="34">
        <v>25</v>
      </c>
      <c r="C35" s="221">
        <f t="shared" si="6"/>
      </c>
      <c r="D35" s="224"/>
      <c r="E35" s="234"/>
      <c r="F35" s="35">
        <f t="shared" si="7"/>
      </c>
      <c r="G35" s="347">
        <f t="shared" si="8"/>
      </c>
      <c r="H35" s="347"/>
      <c r="I35" s="347">
        <f t="shared" si="9"/>
      </c>
      <c r="J35" s="54">
        <f t="shared" si="10"/>
      </c>
      <c r="K35" s="36">
        <f t="shared" si="11"/>
      </c>
    </row>
    <row r="36" spans="1:11" ht="21.75" customHeight="1">
      <c r="A36" s="228"/>
      <c r="B36" s="34">
        <v>26</v>
      </c>
      <c r="C36" s="221">
        <f t="shared" si="6"/>
      </c>
      <c r="D36" s="224"/>
      <c r="E36" s="234"/>
      <c r="F36" s="35">
        <f t="shared" si="7"/>
      </c>
      <c r="G36" s="347">
        <f t="shared" si="8"/>
      </c>
      <c r="H36" s="347"/>
      <c r="I36" s="347">
        <f t="shared" si="9"/>
      </c>
      <c r="J36" s="54">
        <f t="shared" si="10"/>
      </c>
      <c r="K36" s="36">
        <f t="shared" si="11"/>
      </c>
    </row>
    <row r="37" spans="1:11" ht="21.75" customHeight="1">
      <c r="A37" s="228"/>
      <c r="B37" s="34">
        <v>27</v>
      </c>
      <c r="C37" s="221">
        <f t="shared" si="6"/>
      </c>
      <c r="D37" s="224"/>
      <c r="E37" s="234"/>
      <c r="F37" s="35">
        <f t="shared" si="7"/>
      </c>
      <c r="G37" s="347">
        <f t="shared" si="8"/>
      </c>
      <c r="H37" s="347"/>
      <c r="I37" s="347">
        <f t="shared" si="9"/>
      </c>
      <c r="J37" s="54">
        <f t="shared" si="10"/>
      </c>
      <c r="K37" s="36">
        <f t="shared" si="11"/>
      </c>
    </row>
    <row r="38" spans="1:11" ht="21.75" customHeight="1">
      <c r="A38" s="228"/>
      <c r="B38" s="34">
        <v>28</v>
      </c>
      <c r="C38" s="221">
        <f t="shared" si="6"/>
      </c>
      <c r="D38" s="224"/>
      <c r="E38" s="234"/>
      <c r="F38" s="35">
        <f t="shared" si="7"/>
      </c>
      <c r="G38" s="347">
        <f t="shared" si="8"/>
      </c>
      <c r="H38" s="347"/>
      <c r="I38" s="347">
        <f t="shared" si="9"/>
      </c>
      <c r="J38" s="54">
        <f t="shared" si="10"/>
      </c>
      <c r="K38" s="36">
        <f t="shared" si="11"/>
      </c>
    </row>
    <row r="39" spans="1:11" ht="21.75" customHeight="1">
      <c r="A39" s="228"/>
      <c r="B39" s="34">
        <v>29</v>
      </c>
      <c r="C39" s="221">
        <f t="shared" si="6"/>
      </c>
      <c r="D39" s="224"/>
      <c r="E39" s="234"/>
      <c r="F39" s="35">
        <f t="shared" si="7"/>
      </c>
      <c r="G39" s="347">
        <f t="shared" si="8"/>
      </c>
      <c r="H39" s="347"/>
      <c r="I39" s="347">
        <f t="shared" si="9"/>
      </c>
      <c r="J39" s="54">
        <f t="shared" si="10"/>
      </c>
      <c r="K39" s="36">
        <f t="shared" si="11"/>
      </c>
    </row>
    <row r="40" spans="1:11" ht="21.75" customHeight="1">
      <c r="A40" s="228"/>
      <c r="B40" s="34">
        <v>30</v>
      </c>
      <c r="C40" s="221">
        <f t="shared" si="6"/>
      </c>
      <c r="D40" s="224"/>
      <c r="E40" s="234"/>
      <c r="F40" s="35">
        <f t="shared" si="7"/>
      </c>
      <c r="G40" s="347">
        <f t="shared" si="8"/>
      </c>
      <c r="H40" s="347"/>
      <c r="I40" s="347">
        <f t="shared" si="9"/>
      </c>
      <c r="J40" s="54">
        <f t="shared" si="10"/>
      </c>
      <c r="K40" s="36">
        <f t="shared" si="11"/>
      </c>
    </row>
    <row r="41" spans="1:11" ht="21.75" customHeight="1">
      <c r="A41" s="228"/>
      <c r="B41" s="34">
        <v>31</v>
      </c>
      <c r="C41" s="221">
        <f t="shared" si="6"/>
      </c>
      <c r="D41" s="224"/>
      <c r="E41" s="234"/>
      <c r="F41" s="35">
        <f t="shared" si="7"/>
      </c>
      <c r="G41" s="347">
        <f t="shared" si="8"/>
      </c>
      <c r="H41" s="347"/>
      <c r="I41" s="347">
        <f t="shared" si="9"/>
      </c>
      <c r="J41" s="54">
        <f t="shared" si="10"/>
      </c>
      <c r="K41" s="36">
        <f t="shared" si="11"/>
      </c>
    </row>
    <row r="42" spans="1:11" ht="21.75" customHeight="1">
      <c r="A42" s="228"/>
      <c r="B42" s="34">
        <v>32</v>
      </c>
      <c r="C42" s="221">
        <f t="shared" si="6"/>
      </c>
      <c r="D42" s="224"/>
      <c r="E42" s="234"/>
      <c r="F42" s="35">
        <f t="shared" si="7"/>
      </c>
      <c r="G42" s="347">
        <f t="shared" si="8"/>
      </c>
      <c r="H42" s="347"/>
      <c r="I42" s="347">
        <f t="shared" si="9"/>
      </c>
      <c r="J42" s="54">
        <f t="shared" si="10"/>
      </c>
      <c r="K42" s="36">
        <f t="shared" si="11"/>
      </c>
    </row>
    <row r="43" spans="1:11" ht="21.75" customHeight="1">
      <c r="A43" s="228"/>
      <c r="B43" s="34">
        <v>33</v>
      </c>
      <c r="C43" s="221">
        <f t="shared" si="6"/>
      </c>
      <c r="D43" s="224"/>
      <c r="E43" s="234"/>
      <c r="F43" s="35">
        <f t="shared" si="7"/>
      </c>
      <c r="G43" s="347">
        <f t="shared" si="8"/>
      </c>
      <c r="H43" s="347"/>
      <c r="I43" s="347">
        <f t="shared" si="9"/>
      </c>
      <c r="J43" s="54">
        <f t="shared" si="10"/>
      </c>
      <c r="K43" s="36">
        <f t="shared" si="11"/>
      </c>
    </row>
    <row r="44" spans="1:11" ht="21.75" customHeight="1">
      <c r="A44" s="228"/>
      <c r="B44" s="34">
        <v>34</v>
      </c>
      <c r="C44" s="221">
        <f t="shared" si="6"/>
      </c>
      <c r="D44" s="224"/>
      <c r="E44" s="234"/>
      <c r="F44" s="35">
        <f t="shared" si="7"/>
      </c>
      <c r="G44" s="347">
        <f t="shared" si="8"/>
      </c>
      <c r="H44" s="347"/>
      <c r="I44" s="347">
        <f t="shared" si="9"/>
      </c>
      <c r="J44" s="54">
        <f t="shared" si="10"/>
      </c>
      <c r="K44" s="36">
        <f t="shared" si="11"/>
      </c>
    </row>
    <row r="45" spans="1:11" ht="21.75" customHeight="1">
      <c r="A45" s="228"/>
      <c r="B45" s="34">
        <v>35</v>
      </c>
      <c r="C45" s="221">
        <f t="shared" si="6"/>
      </c>
      <c r="D45" s="224"/>
      <c r="E45" s="234"/>
      <c r="F45" s="35">
        <f t="shared" si="7"/>
      </c>
      <c r="G45" s="347">
        <f t="shared" si="8"/>
      </c>
      <c r="H45" s="347"/>
      <c r="I45" s="347">
        <f t="shared" si="9"/>
      </c>
      <c r="J45" s="54">
        <f t="shared" si="10"/>
      </c>
      <c r="K45" s="36">
        <f t="shared" si="11"/>
      </c>
    </row>
    <row r="46" spans="1:11" ht="21.75" customHeight="1">
      <c r="A46" s="228"/>
      <c r="B46" s="34">
        <v>36</v>
      </c>
      <c r="C46" s="221">
        <f t="shared" si="6"/>
      </c>
      <c r="D46" s="224"/>
      <c r="E46" s="234"/>
      <c r="F46" s="35">
        <f t="shared" si="7"/>
      </c>
      <c r="G46" s="347">
        <f t="shared" si="8"/>
      </c>
      <c r="H46" s="347"/>
      <c r="I46" s="347">
        <f t="shared" si="9"/>
      </c>
      <c r="J46" s="54">
        <f t="shared" si="10"/>
      </c>
      <c r="K46" s="36">
        <f t="shared" si="11"/>
      </c>
    </row>
    <row r="47" spans="1:11" ht="21.75" customHeight="1">
      <c r="A47" s="228"/>
      <c r="B47" s="34">
        <v>37</v>
      </c>
      <c r="C47" s="221">
        <f t="shared" si="6"/>
      </c>
      <c r="D47" s="224"/>
      <c r="E47" s="234"/>
      <c r="F47" s="35">
        <f t="shared" si="7"/>
      </c>
      <c r="G47" s="347">
        <f t="shared" si="8"/>
      </c>
      <c r="H47" s="347"/>
      <c r="I47" s="347">
        <f t="shared" si="9"/>
      </c>
      <c r="J47" s="54">
        <f t="shared" si="10"/>
      </c>
      <c r="K47" s="36">
        <f t="shared" si="11"/>
      </c>
    </row>
    <row r="48" spans="1:11" ht="21.75" customHeight="1">
      <c r="A48" s="228"/>
      <c r="B48" s="34">
        <v>38</v>
      </c>
      <c r="C48" s="221">
        <f t="shared" si="6"/>
      </c>
      <c r="D48" s="224"/>
      <c r="E48" s="234"/>
      <c r="F48" s="35">
        <f t="shared" si="7"/>
      </c>
      <c r="G48" s="347">
        <f t="shared" si="8"/>
      </c>
      <c r="H48" s="347"/>
      <c r="I48" s="347">
        <f t="shared" si="9"/>
      </c>
      <c r="J48" s="54">
        <f t="shared" si="10"/>
      </c>
      <c r="K48" s="36">
        <f t="shared" si="11"/>
      </c>
    </row>
    <row r="49" spans="1:11" ht="21.75" customHeight="1">
      <c r="A49" s="228"/>
      <c r="B49" s="34">
        <v>39</v>
      </c>
      <c r="C49" s="221">
        <f aca="true" t="shared" si="12" ref="C49:C55">IF(ISERROR(VLOOKUP(A49,data,2)),"",VLOOKUP(A49,data,2))</f>
      </c>
      <c r="D49" s="224"/>
      <c r="E49" s="234"/>
      <c r="F49" s="35">
        <f aca="true" t="shared" si="13" ref="F49:F55">IF(ISERROR(VLOOKUP(A49,data,4)),"",VLOOKUP(A49,data,4))</f>
      </c>
      <c r="G49" s="347">
        <f aca="true" t="shared" si="14" ref="G49:G55">IF(ISERROR(VLOOKUP(A49,data,5)),"",VLOOKUP(A49,data,5))</f>
      </c>
      <c r="H49" s="347"/>
      <c r="I49" s="347">
        <f aca="true" t="shared" si="15" ref="I49:I55">IF(ISERROR(VLOOKUP(G49,data,2)),"",VLOOKUP(G49,data,2))</f>
      </c>
      <c r="J49" s="54">
        <f aca="true" t="shared" si="16" ref="J49:J55">IF(ISERROR(VLOOKUP(A49,data,6)),"",VLOOKUP(A49,data,6))</f>
      </c>
      <c r="K49" s="36">
        <f aca="true" t="shared" si="17" ref="K49:K55">IF(ISERROR(VLOOKUP(A49,data,7)),"",VLOOKUP(A49,data,7))</f>
      </c>
    </row>
    <row r="50" spans="1:11" ht="21.75" customHeight="1">
      <c r="A50" s="228"/>
      <c r="B50" s="34">
        <v>40</v>
      </c>
      <c r="C50" s="221">
        <f t="shared" si="12"/>
      </c>
      <c r="D50" s="224"/>
      <c r="E50" s="234"/>
      <c r="F50" s="35">
        <f t="shared" si="13"/>
      </c>
      <c r="G50" s="347">
        <f t="shared" si="14"/>
      </c>
      <c r="H50" s="347"/>
      <c r="I50" s="347">
        <f t="shared" si="15"/>
      </c>
      <c r="J50" s="54">
        <f t="shared" si="16"/>
      </c>
      <c r="K50" s="36">
        <f t="shared" si="17"/>
      </c>
    </row>
    <row r="51" spans="1:11" ht="21.75" customHeight="1">
      <c r="A51" s="228"/>
      <c r="B51" s="34">
        <v>41</v>
      </c>
      <c r="C51" s="221">
        <f t="shared" si="12"/>
      </c>
      <c r="D51" s="224"/>
      <c r="E51" s="234"/>
      <c r="F51" s="35">
        <f t="shared" si="13"/>
      </c>
      <c r="G51" s="347">
        <f t="shared" si="14"/>
      </c>
      <c r="H51" s="347"/>
      <c r="I51" s="347">
        <f t="shared" si="15"/>
      </c>
      <c r="J51" s="54">
        <f t="shared" si="16"/>
      </c>
      <c r="K51" s="36">
        <f t="shared" si="17"/>
      </c>
    </row>
    <row r="52" spans="1:11" ht="21.75" customHeight="1">
      <c r="A52" s="228"/>
      <c r="B52" s="34">
        <v>42</v>
      </c>
      <c r="C52" s="221">
        <f t="shared" si="12"/>
      </c>
      <c r="D52" s="224"/>
      <c r="E52" s="234"/>
      <c r="F52" s="35">
        <f t="shared" si="13"/>
      </c>
      <c r="G52" s="347">
        <f t="shared" si="14"/>
      </c>
      <c r="H52" s="347"/>
      <c r="I52" s="347">
        <f t="shared" si="15"/>
      </c>
      <c r="J52" s="54">
        <f t="shared" si="16"/>
      </c>
      <c r="K52" s="36">
        <f t="shared" si="17"/>
      </c>
    </row>
    <row r="53" spans="1:11" ht="21.75" customHeight="1">
      <c r="A53" s="228"/>
      <c r="B53" s="34">
        <v>43</v>
      </c>
      <c r="C53" s="221">
        <f t="shared" si="12"/>
      </c>
      <c r="D53" s="224"/>
      <c r="E53" s="234"/>
      <c r="F53" s="35">
        <f t="shared" si="13"/>
      </c>
      <c r="G53" s="347">
        <f t="shared" si="14"/>
      </c>
      <c r="H53" s="347"/>
      <c r="I53" s="347">
        <f t="shared" si="15"/>
      </c>
      <c r="J53" s="54">
        <f t="shared" si="16"/>
      </c>
      <c r="K53" s="36">
        <f t="shared" si="17"/>
      </c>
    </row>
    <row r="54" spans="1:11" ht="21.75" customHeight="1">
      <c r="A54" s="228"/>
      <c r="B54" s="34">
        <v>44</v>
      </c>
      <c r="C54" s="221">
        <f t="shared" si="12"/>
      </c>
      <c r="D54" s="224"/>
      <c r="E54" s="234"/>
      <c r="F54" s="35">
        <f t="shared" si="13"/>
      </c>
      <c r="G54" s="347">
        <f t="shared" si="14"/>
      </c>
      <c r="H54" s="347"/>
      <c r="I54" s="347">
        <f t="shared" si="15"/>
      </c>
      <c r="J54" s="54">
        <f t="shared" si="16"/>
      </c>
      <c r="K54" s="36">
        <f t="shared" si="17"/>
      </c>
    </row>
    <row r="55" spans="1:11" ht="21.75" customHeight="1">
      <c r="A55" s="228"/>
      <c r="B55" s="34">
        <v>45</v>
      </c>
      <c r="C55" s="221">
        <f t="shared" si="12"/>
      </c>
      <c r="D55" s="224"/>
      <c r="E55" s="234"/>
      <c r="F55" s="35">
        <f t="shared" si="13"/>
      </c>
      <c r="G55" s="347">
        <f t="shared" si="14"/>
      </c>
      <c r="H55" s="347"/>
      <c r="I55" s="347">
        <f t="shared" si="15"/>
      </c>
      <c r="J55" s="54">
        <f t="shared" si="16"/>
      </c>
      <c r="K55" s="36">
        <f t="shared" si="17"/>
      </c>
    </row>
    <row r="56" spans="1:11" ht="21.75" customHeight="1">
      <c r="A56" s="228"/>
      <c r="B56" s="34">
        <v>46</v>
      </c>
      <c r="C56" s="221">
        <f>IF(ISERROR(VLOOKUP(A56,data,2)),"",VLOOKUP(A56,data,2))</f>
      </c>
      <c r="D56" s="224"/>
      <c r="E56" s="234"/>
      <c r="F56" s="35">
        <f>IF(ISERROR(VLOOKUP(A56,data,4)),"",VLOOKUP(A56,data,4))</f>
      </c>
      <c r="G56" s="347">
        <f>IF(ISERROR(VLOOKUP(A56,data,5)),"",VLOOKUP(A56,data,5))</f>
      </c>
      <c r="H56" s="347"/>
      <c r="I56" s="347">
        <f>IF(ISERROR(VLOOKUP(G56,data,2)),"",VLOOKUP(G56,data,2))</f>
      </c>
      <c r="J56" s="54">
        <f>IF(ISERROR(VLOOKUP(A56,data,6)),"",VLOOKUP(A56,data,6))</f>
      </c>
      <c r="K56" s="36">
        <f>IF(ISERROR(VLOOKUP(A56,data,7)),"",VLOOKUP(A56,data,7))</f>
      </c>
    </row>
    <row r="57" spans="1:11" ht="21.75" customHeight="1">
      <c r="A57" s="228"/>
      <c r="B57" s="34">
        <v>47</v>
      </c>
      <c r="C57" s="221">
        <f>IF(ISERROR(VLOOKUP(A57,data,2)),"",VLOOKUP(A57,data,2))</f>
      </c>
      <c r="D57" s="224"/>
      <c r="E57" s="234"/>
      <c r="F57" s="35">
        <f>IF(ISERROR(VLOOKUP(A57,data,4)),"",VLOOKUP(A57,data,4))</f>
      </c>
      <c r="G57" s="347">
        <f>IF(ISERROR(VLOOKUP(A57,data,5)),"",VLOOKUP(A57,data,5))</f>
      </c>
      <c r="H57" s="347"/>
      <c r="I57" s="347">
        <f>IF(ISERROR(VLOOKUP(G57,data,2)),"",VLOOKUP(G57,data,2))</f>
      </c>
      <c r="J57" s="54">
        <f>IF(ISERROR(VLOOKUP(A57,data,6)),"",VLOOKUP(A57,data,6))</f>
      </c>
      <c r="K57" s="36">
        <f>IF(ISERROR(VLOOKUP(A57,data,7)),"",VLOOKUP(A57,data,7))</f>
      </c>
    </row>
    <row r="58" spans="1:11" ht="21.75" customHeight="1" thickBot="1">
      <c r="A58" s="228"/>
      <c r="B58" s="40">
        <v>48</v>
      </c>
      <c r="C58" s="222">
        <f>IF(ISERROR(VLOOKUP(A58,data,2)),"",VLOOKUP(A58,data,2))</f>
      </c>
      <c r="D58" s="225"/>
      <c r="E58" s="237"/>
      <c r="F58" s="41">
        <f>IF(ISERROR(VLOOKUP(A58,data,4)),"",VLOOKUP(A58,data,4))</f>
      </c>
      <c r="G58" s="350">
        <f>IF(ISERROR(VLOOKUP(A58,data,5)),"",VLOOKUP(A58,data,5))</f>
      </c>
      <c r="H58" s="350"/>
      <c r="I58" s="350">
        <f>IF(ISERROR(VLOOKUP(G58,data,2)),"",VLOOKUP(G58,data,2))</f>
      </c>
      <c r="J58" s="55">
        <f>IF(ISERROR(VLOOKUP(A58,data,6)),"",VLOOKUP(A58,data,6))</f>
      </c>
      <c r="K58" s="42">
        <f>IF(ISERROR(VLOOKUP(A58,data,7)),"",VLOOKUP(A58,data,7))</f>
      </c>
    </row>
  </sheetData>
  <sheetProtection/>
  <mergeCells count="58">
    <mergeCell ref="G55:I55"/>
    <mergeCell ref="G52:I52"/>
    <mergeCell ref="G53:I53"/>
    <mergeCell ref="G54:I54"/>
    <mergeCell ref="G49:I49"/>
    <mergeCell ref="G50:I50"/>
    <mergeCell ref="G51:I51"/>
    <mergeCell ref="G46:I46"/>
    <mergeCell ref="G47:I47"/>
    <mergeCell ref="G48:I48"/>
    <mergeCell ref="G43:I43"/>
    <mergeCell ref="G44:I44"/>
    <mergeCell ref="G45:I45"/>
    <mergeCell ref="G40:I40"/>
    <mergeCell ref="G41:I41"/>
    <mergeCell ref="G42:I42"/>
    <mergeCell ref="G37:I37"/>
    <mergeCell ref="G38:I38"/>
    <mergeCell ref="G39:I39"/>
    <mergeCell ref="G34:I34"/>
    <mergeCell ref="G35:I35"/>
    <mergeCell ref="G36:I36"/>
    <mergeCell ref="G31:I31"/>
    <mergeCell ref="G32:I32"/>
    <mergeCell ref="G33:I33"/>
    <mergeCell ref="G1:I1"/>
    <mergeCell ref="B3:K3"/>
    <mergeCell ref="B4:K4"/>
    <mergeCell ref="B5:K5"/>
    <mergeCell ref="D7:F7"/>
    <mergeCell ref="I7:K7"/>
    <mergeCell ref="Z7:AE7"/>
    <mergeCell ref="D8:E8"/>
    <mergeCell ref="Z8:AE8"/>
    <mergeCell ref="G56:I56"/>
    <mergeCell ref="G57:I57"/>
    <mergeCell ref="G58:I58"/>
    <mergeCell ref="C10:D10"/>
    <mergeCell ref="G11:I11"/>
    <mergeCell ref="G12:I12"/>
    <mergeCell ref="G13:I13"/>
    <mergeCell ref="G25:I25"/>
    <mergeCell ref="G14:I14"/>
    <mergeCell ref="G15:I15"/>
    <mergeCell ref="G16:I16"/>
    <mergeCell ref="G17:I17"/>
    <mergeCell ref="G18:I18"/>
    <mergeCell ref="G19:I19"/>
    <mergeCell ref="G29:I29"/>
    <mergeCell ref="G30:I30"/>
    <mergeCell ref="G26:I26"/>
    <mergeCell ref="G27:I27"/>
    <mergeCell ref="G28:I28"/>
    <mergeCell ref="G20:I20"/>
    <mergeCell ref="G21:I21"/>
    <mergeCell ref="G22:I22"/>
    <mergeCell ref="G23:I23"/>
    <mergeCell ref="G24:I24"/>
  </mergeCells>
  <conditionalFormatting sqref="B4:K4 F1">
    <cfRule type="cellIs" priority="7" dxfId="0" operator="equal" stopIfTrue="1">
      <formula>""</formula>
    </cfRule>
  </conditionalFormatting>
  <conditionalFormatting sqref="N28">
    <cfRule type="cellIs" priority="6" dxfId="4" operator="equal" stopIfTrue="1">
      <formula>""</formula>
    </cfRule>
  </conditionalFormatting>
  <conditionalFormatting sqref="N23:N25">
    <cfRule type="cellIs" priority="5" dxfId="1" operator="equal" stopIfTrue="1">
      <formula>""</formula>
    </cfRule>
  </conditionalFormatting>
  <conditionalFormatting sqref="N17:N19">
    <cfRule type="cellIs" priority="4" dxfId="4" operator="equal" stopIfTrue="1">
      <formula>""</formula>
    </cfRule>
  </conditionalFormatting>
  <conditionalFormatting sqref="A11:A58">
    <cfRule type="cellIs" priority="2" dxfId="1" operator="equal" stopIfTrue="1">
      <formula>""</formula>
    </cfRule>
    <cfRule type="cellIs" priority="3" dxfId="1" operator="equal" stopIfTrue="1">
      <formula>""""""</formula>
    </cfRule>
  </conditionalFormatting>
  <conditionalFormatting sqref="E11:E58">
    <cfRule type="cellIs" priority="1" dxfId="1" operator="equal" stopIfTrue="1">
      <formula>""</formula>
    </cfRule>
  </conditionalFormatting>
  <dataValidations count="5">
    <dataValidation type="list" allowBlank="1" showInputMessage="1" showErrorMessage="1" sqref="B4:K4">
      <formula1>$Z$4:$Z$9</formula1>
    </dataValidation>
    <dataValidation type="list" allowBlank="1" showInputMessage="1" showErrorMessage="1" sqref="M2:M3">
      <formula1>$Z$4:$Z$8</formula1>
    </dataValidation>
    <dataValidation errorStyle="warning" type="textLength" operator="lessThanOrEqual" allowBlank="1" showInputMessage="1" showErrorMessage="1" errorTitle="エラー" error="1行の文字数が制限値を超えています！" sqref="N23">
      <formula1>84</formula1>
    </dataValidation>
    <dataValidation errorStyle="warning" type="textLength" operator="lessThanOrEqual" allowBlank="1" showInputMessage="1" showErrorMessage="1" errorTitle="エラー" sqref="N24:N25 N18:N19">
      <formula1>28</formula1>
    </dataValidation>
    <dataValidation errorStyle="warning" type="textLength" operator="lessThanOrEqual" allowBlank="1" showInputMessage="1" showErrorMessage="1" errorTitle="エラー" error="1行の文字数が制限値を超えています！" sqref="N17">
      <formula1>84</formula1>
    </dataValidation>
  </dataValidations>
  <printOptions horizontalCentered="1" verticalCentered="1"/>
  <pageMargins left="0.39000000000000007" right="0.39000000000000007" top="0.2" bottom="0.1968503937007874" header="0.51" footer="0.51"/>
  <pageSetup horizontalDpi="600" verticalDpi="600" orientation="portrait" paperSize="9" scale="93" r:id="rId2"/>
  <rowBreaks count="1" manualBreakCount="1">
    <brk id="31" min="1" max="10" man="1"/>
  </rowBreaks>
  <drawing r:id="rId1"/>
</worksheet>
</file>

<file path=xl/worksheets/sheet9.xml><?xml version="1.0" encoding="utf-8"?>
<worksheet xmlns="http://schemas.openxmlformats.org/spreadsheetml/2006/main" xmlns:r="http://schemas.openxmlformats.org/officeDocument/2006/relationships">
  <dimension ref="B1:R33"/>
  <sheetViews>
    <sheetView zoomScaleSheetLayoutView="90" zoomScalePageLayoutView="0" workbookViewId="0" topLeftCell="A1">
      <selection activeCell="E6" sqref="E6:M33"/>
    </sheetView>
  </sheetViews>
  <sheetFormatPr defaultColWidth="9.00390625" defaultRowHeight="13.5"/>
  <cols>
    <col min="1" max="1" width="5.25390625" style="0" customWidth="1"/>
    <col min="2" max="2" width="0.74609375" style="0" customWidth="1"/>
    <col min="3" max="3" width="40.875" style="0" customWidth="1"/>
    <col min="4" max="4" width="0.74609375" style="0" customWidth="1"/>
    <col min="5" max="5" width="3.50390625" style="92" customWidth="1"/>
    <col min="6" max="6" width="0.74609375" style="92" customWidth="1"/>
    <col min="7" max="7" width="21.25390625" style="102" customWidth="1"/>
    <col min="8" max="8" width="0.74609375" style="92" customWidth="1"/>
    <col min="9" max="10" width="7.00390625" style="92" bestFit="1" customWidth="1"/>
    <col min="11" max="11" width="0.74609375" style="92" customWidth="1"/>
    <col min="12" max="12" width="13.375" style="102" customWidth="1"/>
    <col min="13" max="14" width="0.74609375" style="92" customWidth="1"/>
    <col min="15" max="15" width="9.125" style="0" customWidth="1"/>
    <col min="16" max="16" width="14.375" style="0" customWidth="1"/>
    <col min="17" max="17" width="9.125" style="0" customWidth="1"/>
    <col min="18" max="18" width="20.125" style="0" customWidth="1"/>
  </cols>
  <sheetData>
    <row r="1" spans="2:14" ht="14.25" customHeight="1">
      <c r="B1" s="93"/>
      <c r="C1" s="292">
        <f>'選手名簿（〆切 4月26日）'!B11</f>
        <v>0</v>
      </c>
      <c r="D1" s="94"/>
      <c r="E1" s="294" t="s">
        <v>326</v>
      </c>
      <c r="F1" s="295"/>
      <c r="G1" s="295"/>
      <c r="H1" s="296"/>
      <c r="I1" s="297">
        <f>'選手名簿（〆切 4月26日）'!F10</f>
        <v>0</v>
      </c>
      <c r="J1" s="295"/>
      <c r="K1" s="295"/>
      <c r="L1" s="295"/>
      <c r="M1" s="298"/>
      <c r="N1" s="70"/>
    </row>
    <row r="2" spans="2:14" ht="14.25" customHeight="1" thickBot="1">
      <c r="B2" s="95"/>
      <c r="C2" s="293"/>
      <c r="D2" s="96"/>
      <c r="E2" s="258" t="s">
        <v>327</v>
      </c>
      <c r="F2" s="250"/>
      <c r="G2" s="250"/>
      <c r="H2" s="251"/>
      <c r="I2" s="249">
        <f>'選手名簿（〆切 4月26日）'!F12</f>
        <v>0</v>
      </c>
      <c r="J2" s="250"/>
      <c r="K2" s="250"/>
      <c r="L2" s="250"/>
      <c r="M2" s="299"/>
      <c r="N2" s="70"/>
    </row>
    <row r="3" spans="2:18" ht="13.5" customHeight="1">
      <c r="B3" s="268" t="s">
        <v>358</v>
      </c>
      <c r="C3" s="269"/>
      <c r="D3" s="270"/>
      <c r="E3" s="258" t="s">
        <v>321</v>
      </c>
      <c r="F3" s="250"/>
      <c r="G3" s="250"/>
      <c r="H3" s="251"/>
      <c r="I3" s="259"/>
      <c r="J3" s="260"/>
      <c r="K3" s="260"/>
      <c r="L3" s="260"/>
      <c r="M3" s="261"/>
      <c r="N3" s="70"/>
      <c r="O3" s="283" t="s">
        <v>361</v>
      </c>
      <c r="P3" s="284"/>
      <c r="Q3" s="284"/>
      <c r="R3" s="285"/>
    </row>
    <row r="4" spans="2:18" ht="14.25" thickBot="1">
      <c r="B4" s="271"/>
      <c r="C4" s="272"/>
      <c r="D4" s="273"/>
      <c r="E4" s="262" t="s">
        <v>328</v>
      </c>
      <c r="F4" s="263"/>
      <c r="G4" s="263"/>
      <c r="H4" s="264"/>
      <c r="I4" s="265"/>
      <c r="J4" s="266"/>
      <c r="K4" s="266"/>
      <c r="L4" s="266"/>
      <c r="M4" s="267"/>
      <c r="N4" s="70"/>
      <c r="O4" s="286"/>
      <c r="P4" s="287"/>
      <c r="Q4" s="287"/>
      <c r="R4" s="288"/>
    </row>
    <row r="5" spans="2:17" ht="13.5" customHeight="1" thickBot="1">
      <c r="B5" s="271"/>
      <c r="C5" s="272"/>
      <c r="D5" s="273"/>
      <c r="E5" s="97"/>
      <c r="F5" s="98"/>
      <c r="G5" s="99" t="s">
        <v>322</v>
      </c>
      <c r="H5" s="98"/>
      <c r="I5" s="100" t="s">
        <v>323</v>
      </c>
      <c r="J5" s="100" t="s">
        <v>324</v>
      </c>
      <c r="K5" s="98"/>
      <c r="L5" s="99" t="s">
        <v>325</v>
      </c>
      <c r="M5" s="101"/>
      <c r="N5" s="70"/>
      <c r="O5" s="289" t="s">
        <v>363</v>
      </c>
      <c r="P5" s="290"/>
      <c r="Q5" s="291"/>
    </row>
    <row r="6" spans="2:15" ht="13.5">
      <c r="B6" s="271"/>
      <c r="C6" s="272"/>
      <c r="D6" s="273"/>
      <c r="E6" s="198">
        <v>1</v>
      </c>
      <c r="F6" s="110"/>
      <c r="G6" s="189" t="str">
        <f>_xlfn.IFERROR(VLOOKUP(O6,'選手名簿（〆切 4月26日）'!$A$19:$F$118,2,FALSE)," ")</f>
        <v> </v>
      </c>
      <c r="H6" s="111"/>
      <c r="I6" s="196" t="str">
        <f>_xlfn.IFERROR(VLOOKUP(O6,'選手名簿（〆切 4月26日）'!$A$19:$F$118,4,FALSE)," ")</f>
        <v> </v>
      </c>
      <c r="J6" s="189" t="str">
        <f>_xlfn.IFERROR(VLOOKUP(O6,'選手名簿（〆切 4月26日）'!$A$19:$F$118,5,FALSE)," ")</f>
        <v> </v>
      </c>
      <c r="K6" s="110"/>
      <c r="L6" s="189" t="str">
        <f>_xlfn.IFERROR(VLOOKUP(O6,'選手名簿（〆切 4月26日）'!$A$19:$F$118,6,FALSE)," ")</f>
        <v> </v>
      </c>
      <c r="M6" s="103"/>
      <c r="N6" s="70"/>
      <c r="O6" s="180"/>
    </row>
    <row r="7" spans="2:15" ht="13.5">
      <c r="B7" s="271"/>
      <c r="C7" s="272"/>
      <c r="D7" s="273"/>
      <c r="E7" s="198">
        <v>2</v>
      </c>
      <c r="F7" s="110"/>
      <c r="G7" s="189" t="str">
        <f>_xlfn.IFERROR(VLOOKUP(O7,'選手名簿（〆切 4月26日）'!$A$19:$F$118,2,FALSE)," ")</f>
        <v> </v>
      </c>
      <c r="H7" s="111"/>
      <c r="I7" s="196" t="str">
        <f>_xlfn.IFERROR(VLOOKUP(O7,'選手名簿（〆切 4月26日）'!$A$19:$F$118,4,FALSE)," ")</f>
        <v> </v>
      </c>
      <c r="J7" s="189" t="str">
        <f>_xlfn.IFERROR(VLOOKUP(O7,'選手名簿（〆切 4月26日）'!$A$19:$F$118,5,FALSE)," ")</f>
        <v> </v>
      </c>
      <c r="K7" s="110"/>
      <c r="L7" s="189" t="str">
        <f>_xlfn.IFERROR(VLOOKUP(O7,'選手名簿（〆切 4月26日）'!$A$19:$F$118,6,FALSE)," ")</f>
        <v> </v>
      </c>
      <c r="M7" s="103"/>
      <c r="N7" s="70"/>
      <c r="O7" s="181"/>
    </row>
    <row r="8" spans="2:15" ht="13.5">
      <c r="B8" s="271"/>
      <c r="C8" s="272"/>
      <c r="D8" s="273"/>
      <c r="E8" s="198">
        <v>3</v>
      </c>
      <c r="F8" s="110"/>
      <c r="G8" s="189" t="str">
        <f>_xlfn.IFERROR(VLOOKUP(O8,'選手名簿（〆切 4月26日）'!$A$19:$F$118,2,FALSE)," ")</f>
        <v> </v>
      </c>
      <c r="H8" s="111"/>
      <c r="I8" s="196" t="str">
        <f>_xlfn.IFERROR(VLOOKUP(O8,'選手名簿（〆切 4月26日）'!$A$19:$F$118,4,FALSE)," ")</f>
        <v> </v>
      </c>
      <c r="J8" s="189" t="str">
        <f>_xlfn.IFERROR(VLOOKUP(O8,'選手名簿（〆切 4月26日）'!$A$19:$F$118,5,FALSE)," ")</f>
        <v> </v>
      </c>
      <c r="K8" s="110"/>
      <c r="L8" s="189" t="str">
        <f>_xlfn.IFERROR(VLOOKUP(O8,'選手名簿（〆切 4月26日）'!$A$19:$F$118,6,FALSE)," ")</f>
        <v> </v>
      </c>
      <c r="M8" s="103"/>
      <c r="N8" s="70"/>
      <c r="O8" s="181"/>
    </row>
    <row r="9" spans="2:15" ht="13.5">
      <c r="B9" s="271"/>
      <c r="C9" s="272"/>
      <c r="D9" s="273"/>
      <c r="E9" s="198">
        <v>4</v>
      </c>
      <c r="F9" s="110"/>
      <c r="G9" s="189" t="str">
        <f>_xlfn.IFERROR(VLOOKUP(O9,'選手名簿（〆切 4月26日）'!$A$19:$F$118,2,FALSE)," ")</f>
        <v> </v>
      </c>
      <c r="H9" s="111"/>
      <c r="I9" s="196" t="str">
        <f>_xlfn.IFERROR(VLOOKUP(O9,'選手名簿（〆切 4月26日）'!$A$19:$F$118,4,FALSE)," ")</f>
        <v> </v>
      </c>
      <c r="J9" s="189" t="str">
        <f>_xlfn.IFERROR(VLOOKUP(O9,'選手名簿（〆切 4月26日）'!$A$19:$F$118,5,FALSE)," ")</f>
        <v> </v>
      </c>
      <c r="K9" s="110"/>
      <c r="L9" s="189" t="str">
        <f>_xlfn.IFERROR(VLOOKUP(O9,'選手名簿（〆切 4月26日）'!$A$19:$F$118,6,FALSE)," ")</f>
        <v> </v>
      </c>
      <c r="M9" s="103"/>
      <c r="N9" s="70"/>
      <c r="O9" s="181"/>
    </row>
    <row r="10" spans="2:15" ht="13.5">
      <c r="B10" s="271"/>
      <c r="C10" s="272"/>
      <c r="D10" s="273"/>
      <c r="E10" s="198">
        <v>5</v>
      </c>
      <c r="F10" s="110"/>
      <c r="G10" s="189" t="str">
        <f>_xlfn.IFERROR(VLOOKUP(O10,'選手名簿（〆切 4月26日）'!$A$19:$F$118,2,FALSE)," ")</f>
        <v> </v>
      </c>
      <c r="H10" s="111"/>
      <c r="I10" s="196" t="str">
        <f>_xlfn.IFERROR(VLOOKUP(O10,'選手名簿（〆切 4月26日）'!$A$19:$F$118,4,FALSE)," ")</f>
        <v> </v>
      </c>
      <c r="J10" s="189" t="str">
        <f>_xlfn.IFERROR(VLOOKUP(O10,'選手名簿（〆切 4月26日）'!$A$19:$F$118,5,FALSE)," ")</f>
        <v> </v>
      </c>
      <c r="K10" s="110"/>
      <c r="L10" s="189" t="str">
        <f>_xlfn.IFERROR(VLOOKUP(O10,'選手名簿（〆切 4月26日）'!$A$19:$F$118,6,FALSE)," ")</f>
        <v> </v>
      </c>
      <c r="M10" s="103"/>
      <c r="N10" s="70"/>
      <c r="O10" s="181"/>
    </row>
    <row r="11" spans="2:15" ht="13.5">
      <c r="B11" s="271"/>
      <c r="C11" s="272"/>
      <c r="D11" s="273"/>
      <c r="E11" s="198">
        <v>6</v>
      </c>
      <c r="F11" s="110"/>
      <c r="G11" s="189" t="str">
        <f>_xlfn.IFERROR(VLOOKUP(O11,'選手名簿（〆切 4月26日）'!$A$19:$F$118,2,FALSE)," ")</f>
        <v> </v>
      </c>
      <c r="H11" s="111"/>
      <c r="I11" s="196" t="str">
        <f>_xlfn.IFERROR(VLOOKUP(O11,'選手名簿（〆切 4月26日）'!$A$19:$F$118,4,FALSE)," ")</f>
        <v> </v>
      </c>
      <c r="J11" s="189" t="str">
        <f>_xlfn.IFERROR(VLOOKUP(O11,'選手名簿（〆切 4月26日）'!$A$19:$F$118,5,FALSE)," ")</f>
        <v> </v>
      </c>
      <c r="K11" s="110"/>
      <c r="L11" s="189" t="str">
        <f>_xlfn.IFERROR(VLOOKUP(O11,'選手名簿（〆切 4月26日）'!$A$19:$F$118,6,FALSE)," ")</f>
        <v> </v>
      </c>
      <c r="M11" s="103"/>
      <c r="N11" s="70"/>
      <c r="O11" s="181"/>
    </row>
    <row r="12" spans="2:15" ht="13.5">
      <c r="B12" s="271"/>
      <c r="C12" s="272"/>
      <c r="D12" s="273"/>
      <c r="E12" s="198">
        <v>7</v>
      </c>
      <c r="F12" s="110"/>
      <c r="G12" s="189" t="str">
        <f>_xlfn.IFERROR(VLOOKUP(O12,'選手名簿（〆切 4月26日）'!$A$19:$F$118,2,FALSE)," ")</f>
        <v> </v>
      </c>
      <c r="H12" s="111"/>
      <c r="I12" s="196" t="str">
        <f>_xlfn.IFERROR(VLOOKUP(O12,'選手名簿（〆切 4月26日）'!$A$19:$F$118,4,FALSE)," ")</f>
        <v> </v>
      </c>
      <c r="J12" s="196" t="str">
        <f>_xlfn.IFERROR(VLOOKUP(O12,'選手名簿（〆切 4月26日）'!$A$19:$F$118,5,FALSE)," ")</f>
        <v> </v>
      </c>
      <c r="K12" s="110"/>
      <c r="L12" s="189" t="str">
        <f>_xlfn.IFERROR(VLOOKUP(O12,'選手名簿（〆切 4月26日）'!$A$19:$F$118,6,FALSE)," ")</f>
        <v> </v>
      </c>
      <c r="M12" s="103"/>
      <c r="N12" s="70"/>
      <c r="O12" s="181"/>
    </row>
    <row r="13" spans="2:15" ht="13.5">
      <c r="B13" s="271"/>
      <c r="C13" s="272"/>
      <c r="D13" s="273"/>
      <c r="E13" s="198">
        <v>8</v>
      </c>
      <c r="F13" s="110"/>
      <c r="G13" s="189" t="str">
        <f>_xlfn.IFERROR(VLOOKUP(O13,'選手名簿（〆切 4月26日）'!$A$19:$F$118,2,FALSE)," ")</f>
        <v> </v>
      </c>
      <c r="H13" s="111"/>
      <c r="I13" s="196" t="str">
        <f>_xlfn.IFERROR(VLOOKUP(O13,'選手名簿（〆切 4月26日）'!$A$19:$F$118,4,FALSE)," ")</f>
        <v> </v>
      </c>
      <c r="J13" s="189" t="str">
        <f>_xlfn.IFERROR(VLOOKUP(O13,'選手名簿（〆切 4月26日）'!$A$19:$F$118,5,FALSE)," ")</f>
        <v> </v>
      </c>
      <c r="K13" s="110"/>
      <c r="L13" s="189" t="str">
        <f>_xlfn.IFERROR(VLOOKUP(O13,'選手名簿（〆切 4月26日）'!$A$19:$F$118,6,FALSE)," ")</f>
        <v> </v>
      </c>
      <c r="M13" s="103"/>
      <c r="N13" s="70"/>
      <c r="O13" s="181"/>
    </row>
    <row r="14" spans="2:15" ht="13.5">
      <c r="B14" s="271"/>
      <c r="C14" s="272"/>
      <c r="D14" s="273"/>
      <c r="E14" s="198">
        <v>9</v>
      </c>
      <c r="F14" s="110"/>
      <c r="G14" s="189" t="str">
        <f>_xlfn.IFERROR(VLOOKUP(O14,'選手名簿（〆切 4月26日）'!$A$19:$F$118,2,FALSE)," ")</f>
        <v> </v>
      </c>
      <c r="H14" s="111"/>
      <c r="I14" s="196" t="str">
        <f>_xlfn.IFERROR(VLOOKUP(O14,'選手名簿（〆切 4月26日）'!$A$19:$F$118,4,FALSE)," ")</f>
        <v> </v>
      </c>
      <c r="J14" s="189" t="str">
        <f>_xlfn.IFERROR(VLOOKUP(O14,'選手名簿（〆切 4月26日）'!$A$19:$F$118,5,FALSE)," ")</f>
        <v> </v>
      </c>
      <c r="K14" s="110"/>
      <c r="L14" s="189" t="str">
        <f>_xlfn.IFERROR(VLOOKUP(O14,'選手名簿（〆切 4月26日）'!$A$19:$F$118,6,FALSE)," ")</f>
        <v> </v>
      </c>
      <c r="M14" s="103"/>
      <c r="N14" s="70"/>
      <c r="O14" s="181"/>
    </row>
    <row r="15" spans="2:15" ht="13.5">
      <c r="B15" s="271"/>
      <c r="C15" s="272"/>
      <c r="D15" s="273"/>
      <c r="E15" s="198">
        <v>10</v>
      </c>
      <c r="F15" s="110"/>
      <c r="G15" s="189" t="str">
        <f>_xlfn.IFERROR(VLOOKUP(O15,'選手名簿（〆切 4月26日）'!$A$19:$F$118,2,FALSE)," ")</f>
        <v> </v>
      </c>
      <c r="H15" s="111"/>
      <c r="I15" s="196" t="str">
        <f>_xlfn.IFERROR(VLOOKUP(O15,'選手名簿（〆切 4月26日）'!$A$19:$F$118,4,FALSE)," ")</f>
        <v> </v>
      </c>
      <c r="J15" s="189" t="str">
        <f>_xlfn.IFERROR(VLOOKUP(O15,'選手名簿（〆切 4月26日）'!$A$19:$F$118,5,FALSE)," ")</f>
        <v> </v>
      </c>
      <c r="K15" s="110"/>
      <c r="L15" s="189" t="str">
        <f>_xlfn.IFERROR(VLOOKUP(O15,'選手名簿（〆切 4月26日）'!$A$19:$F$118,6,FALSE)," ")</f>
        <v> </v>
      </c>
      <c r="M15" s="103"/>
      <c r="N15" s="70"/>
      <c r="O15" s="181"/>
    </row>
    <row r="16" spans="2:15" ht="13.5" customHeight="1" thickBot="1">
      <c r="B16" s="274"/>
      <c r="C16" s="275"/>
      <c r="D16" s="276"/>
      <c r="E16" s="198">
        <v>11</v>
      </c>
      <c r="F16" s="110"/>
      <c r="G16" s="189" t="str">
        <f>_xlfn.IFERROR(VLOOKUP(O16,'選手名簿（〆切 4月26日）'!$A$19:$F$118,2,FALSE)," ")</f>
        <v> </v>
      </c>
      <c r="H16" s="111"/>
      <c r="I16" s="196" t="str">
        <f>_xlfn.IFERROR(VLOOKUP(O16,'選手名簿（〆切 4月26日）'!$A$19:$F$118,4,FALSE)," ")</f>
        <v> </v>
      </c>
      <c r="J16" s="189" t="str">
        <f>_xlfn.IFERROR(VLOOKUP(O16,'選手名簿（〆切 4月26日）'!$A$19:$F$118,5,FALSE)," ")</f>
        <v> </v>
      </c>
      <c r="K16" s="110"/>
      <c r="L16" s="189" t="str">
        <f>_xlfn.IFERROR(VLOOKUP(O16,'選手名簿（〆切 4月26日）'!$A$19:$F$118,6,FALSE)," ")</f>
        <v> </v>
      </c>
      <c r="M16" s="103"/>
      <c r="N16" s="70"/>
      <c r="O16" s="181"/>
    </row>
    <row r="17" spans="2:15" ht="13.5" customHeight="1">
      <c r="B17" s="268" t="s">
        <v>359</v>
      </c>
      <c r="C17" s="269"/>
      <c r="D17" s="270"/>
      <c r="E17" s="198">
        <v>12</v>
      </c>
      <c r="F17" s="110"/>
      <c r="G17" s="189" t="str">
        <f>_xlfn.IFERROR(VLOOKUP(O17,'選手名簿（〆切 4月26日）'!$A$19:$F$118,2,FALSE)," ")</f>
        <v> </v>
      </c>
      <c r="H17" s="111"/>
      <c r="I17" s="196" t="str">
        <f>_xlfn.IFERROR(VLOOKUP(O17,'選手名簿（〆切 4月26日）'!$A$19:$F$118,4,FALSE)," ")</f>
        <v> </v>
      </c>
      <c r="J17" s="189" t="str">
        <f>_xlfn.IFERROR(VLOOKUP(O17,'選手名簿（〆切 4月26日）'!$A$19:$F$118,5,FALSE)," ")</f>
        <v> </v>
      </c>
      <c r="K17" s="110"/>
      <c r="L17" s="189" t="str">
        <f>_xlfn.IFERROR(VLOOKUP(O17,'選手名簿（〆切 4月26日）'!$A$19:$F$118,6,FALSE)," ")</f>
        <v> </v>
      </c>
      <c r="M17" s="103"/>
      <c r="N17" s="70"/>
      <c r="O17" s="181"/>
    </row>
    <row r="18" spans="2:15" ht="13.5" customHeight="1">
      <c r="B18" s="271"/>
      <c r="C18" s="272"/>
      <c r="D18" s="273"/>
      <c r="E18" s="198">
        <v>13</v>
      </c>
      <c r="F18" s="110"/>
      <c r="G18" s="189" t="str">
        <f>_xlfn.IFERROR(VLOOKUP(O18,'選手名簿（〆切 4月26日）'!$A$19:$F$118,2,FALSE)," ")</f>
        <v> </v>
      </c>
      <c r="H18" s="111"/>
      <c r="I18" s="196" t="str">
        <f>_xlfn.IFERROR(VLOOKUP(O18,'選手名簿（〆切 4月26日）'!$A$19:$F$118,4,FALSE)," ")</f>
        <v> </v>
      </c>
      <c r="J18" s="189" t="str">
        <f>_xlfn.IFERROR(VLOOKUP(O18,'選手名簿（〆切 4月26日）'!$A$19:$F$118,5,FALSE)," ")</f>
        <v> </v>
      </c>
      <c r="K18" s="110"/>
      <c r="L18" s="189" t="str">
        <f>_xlfn.IFERROR(VLOOKUP(O18,'選手名簿（〆切 4月26日）'!$A$19:$F$118,6,FALSE)," ")</f>
        <v> </v>
      </c>
      <c r="M18" s="103"/>
      <c r="N18" s="70"/>
      <c r="O18" s="181"/>
    </row>
    <row r="19" spans="2:15" ht="13.5" customHeight="1">
      <c r="B19" s="271"/>
      <c r="C19" s="272"/>
      <c r="D19" s="273"/>
      <c r="E19" s="199">
        <v>14</v>
      </c>
      <c r="F19" s="112"/>
      <c r="G19" s="189" t="str">
        <f>_xlfn.IFERROR(VLOOKUP(O19,'選手名簿（〆切 4月26日）'!$A$19:$F$118,2,FALSE)," ")</f>
        <v> </v>
      </c>
      <c r="H19" s="200"/>
      <c r="I19" s="196" t="str">
        <f>_xlfn.IFERROR(VLOOKUP(O19,'選手名簿（〆切 4月26日）'!$A$19:$F$118,4,FALSE)," ")</f>
        <v> </v>
      </c>
      <c r="J19" s="189" t="str">
        <f>_xlfn.IFERROR(VLOOKUP(O19,'選手名簿（〆切 4月26日）'!$A$19:$F$118,5,FALSE)," ")</f>
        <v> </v>
      </c>
      <c r="K19" s="110"/>
      <c r="L19" s="189" t="str">
        <f>_xlfn.IFERROR(VLOOKUP(O19,'選手名簿（〆切 4月26日）'!$A$19:$F$118,6,FALSE)," ")</f>
        <v> </v>
      </c>
      <c r="M19" s="103"/>
      <c r="N19" s="70"/>
      <c r="O19" s="181"/>
    </row>
    <row r="20" spans="2:15" ht="13.5">
      <c r="B20" s="271"/>
      <c r="C20" s="272"/>
      <c r="D20" s="273"/>
      <c r="E20" s="198">
        <v>15</v>
      </c>
      <c r="F20" s="110"/>
      <c r="G20" s="189" t="str">
        <f>_xlfn.IFERROR(VLOOKUP(O20,'選手名簿（〆切 4月26日）'!$A$19:$F$118,2,FALSE)," ")</f>
        <v> </v>
      </c>
      <c r="H20" s="111"/>
      <c r="I20" s="196" t="str">
        <f>_xlfn.IFERROR(VLOOKUP(O20,'選手名簿（〆切 4月26日）'!$A$19:$F$118,4,FALSE)," ")</f>
        <v> </v>
      </c>
      <c r="J20" s="189" t="str">
        <f>_xlfn.IFERROR(VLOOKUP(O20,'選手名簿（〆切 4月26日）'!$A$19:$F$118,5,FALSE)," ")</f>
        <v> </v>
      </c>
      <c r="K20" s="110"/>
      <c r="L20" s="189" t="str">
        <f>_xlfn.IFERROR(VLOOKUP(O20,'選手名簿（〆切 4月26日）'!$A$19:$F$118,6,FALSE)," ")</f>
        <v> </v>
      </c>
      <c r="M20" s="103"/>
      <c r="N20" s="70"/>
      <c r="O20" s="181"/>
    </row>
    <row r="21" spans="2:15" ht="13.5">
      <c r="B21" s="271"/>
      <c r="C21" s="272"/>
      <c r="D21" s="273"/>
      <c r="E21" s="198">
        <v>16</v>
      </c>
      <c r="F21" s="110"/>
      <c r="G21" s="189" t="str">
        <f>_xlfn.IFERROR(VLOOKUP(O21,'選手名簿（〆切 4月26日）'!$A$19:$F$118,2,FALSE)," ")</f>
        <v> </v>
      </c>
      <c r="H21" s="111"/>
      <c r="I21" s="196" t="str">
        <f>_xlfn.IFERROR(VLOOKUP(O21,'選手名簿（〆切 4月26日）'!$A$19:$F$118,4,FALSE)," ")</f>
        <v> </v>
      </c>
      <c r="J21" s="189" t="str">
        <f>_xlfn.IFERROR(VLOOKUP(O21,'選手名簿（〆切 4月26日）'!$A$19:$F$118,5,FALSE)," ")</f>
        <v> </v>
      </c>
      <c r="K21" s="110"/>
      <c r="L21" s="189" t="str">
        <f>_xlfn.IFERROR(VLOOKUP(O21,'選手名簿（〆切 4月26日）'!$A$19:$F$118,6,FALSE)," ")</f>
        <v> </v>
      </c>
      <c r="M21" s="103"/>
      <c r="N21" s="70"/>
      <c r="O21" s="181"/>
    </row>
    <row r="22" spans="2:15" ht="13.5">
      <c r="B22" s="271"/>
      <c r="C22" s="272"/>
      <c r="D22" s="273"/>
      <c r="E22" s="198">
        <v>17</v>
      </c>
      <c r="F22" s="110"/>
      <c r="G22" s="189" t="str">
        <f>_xlfn.IFERROR(VLOOKUP(O22,'選手名簿（〆切 4月26日）'!$A$19:$F$118,2,FALSE)," ")</f>
        <v> </v>
      </c>
      <c r="H22" s="111"/>
      <c r="I22" s="196" t="str">
        <f>_xlfn.IFERROR(VLOOKUP(O22,'選手名簿（〆切 4月26日）'!$A$19:$F$118,4,FALSE)," ")</f>
        <v> </v>
      </c>
      <c r="J22" s="189" t="str">
        <f>_xlfn.IFERROR(VLOOKUP(O22,'選手名簿（〆切 4月26日）'!$A$19:$F$118,5,FALSE)," ")</f>
        <v> </v>
      </c>
      <c r="K22" s="110"/>
      <c r="L22" s="189" t="str">
        <f>_xlfn.IFERROR(VLOOKUP(O22,'選手名簿（〆切 4月26日）'!$A$19:$F$118,6,FALSE)," ")</f>
        <v> </v>
      </c>
      <c r="M22" s="103"/>
      <c r="N22" s="70"/>
      <c r="O22" s="181"/>
    </row>
    <row r="23" spans="2:15" ht="13.5">
      <c r="B23" s="271"/>
      <c r="C23" s="272"/>
      <c r="D23" s="273"/>
      <c r="E23" s="198">
        <v>18</v>
      </c>
      <c r="F23" s="110"/>
      <c r="G23" s="189" t="str">
        <f>_xlfn.IFERROR(VLOOKUP(O23,'選手名簿（〆切 4月26日）'!$A$19:$F$118,2,FALSE)," ")</f>
        <v> </v>
      </c>
      <c r="H23" s="111"/>
      <c r="I23" s="196" t="str">
        <f>_xlfn.IFERROR(VLOOKUP(O23,'選手名簿（〆切 4月26日）'!$A$19:$F$118,4,FALSE)," ")</f>
        <v> </v>
      </c>
      <c r="J23" s="189" t="str">
        <f>_xlfn.IFERROR(VLOOKUP(O23,'選手名簿（〆切 4月26日）'!$A$19:$F$118,5,FALSE)," ")</f>
        <v> </v>
      </c>
      <c r="K23" s="110"/>
      <c r="L23" s="189" t="str">
        <f>_xlfn.IFERROR(VLOOKUP(O23,'選手名簿（〆切 4月26日）'!$A$19:$F$118,6,FALSE)," ")</f>
        <v> </v>
      </c>
      <c r="M23" s="103"/>
      <c r="N23" s="70"/>
      <c r="O23" s="181"/>
    </row>
    <row r="24" spans="2:15" ht="13.5">
      <c r="B24" s="271"/>
      <c r="C24" s="272"/>
      <c r="D24" s="273"/>
      <c r="E24" s="198">
        <v>19</v>
      </c>
      <c r="F24" s="110"/>
      <c r="G24" s="189" t="str">
        <f>_xlfn.IFERROR(VLOOKUP(O24,'選手名簿（〆切 4月26日）'!$A$19:$F$118,2,FALSE)," ")</f>
        <v> </v>
      </c>
      <c r="H24" s="111"/>
      <c r="I24" s="196" t="str">
        <f>_xlfn.IFERROR(VLOOKUP(O24,'選手名簿（〆切 4月26日）'!$A$19:$F$118,4,FALSE)," ")</f>
        <v> </v>
      </c>
      <c r="J24" s="189" t="str">
        <f>_xlfn.IFERROR(VLOOKUP(O24,'選手名簿（〆切 4月26日）'!$A$19:$F$118,5,FALSE)," ")</f>
        <v> </v>
      </c>
      <c r="K24" s="110"/>
      <c r="L24" s="189" t="str">
        <f>_xlfn.IFERROR(VLOOKUP(O24,'選手名簿（〆切 4月26日）'!$A$19:$F$118,6,FALSE)," ")</f>
        <v> </v>
      </c>
      <c r="M24" s="103"/>
      <c r="N24" s="70"/>
      <c r="O24" s="181"/>
    </row>
    <row r="25" spans="2:15" ht="13.5">
      <c r="B25" s="271"/>
      <c r="C25" s="272"/>
      <c r="D25" s="273"/>
      <c r="E25" s="198">
        <v>20</v>
      </c>
      <c r="F25" s="110"/>
      <c r="G25" s="189" t="str">
        <f>_xlfn.IFERROR(VLOOKUP(O25,'選手名簿（〆切 4月26日）'!$A$19:$F$118,2,FALSE)," ")</f>
        <v> </v>
      </c>
      <c r="H25" s="111"/>
      <c r="I25" s="196" t="str">
        <f>_xlfn.IFERROR(VLOOKUP(O25,'選手名簿（〆切 4月26日）'!$A$19:$F$118,4,FALSE)," ")</f>
        <v> </v>
      </c>
      <c r="J25" s="189" t="str">
        <f>_xlfn.IFERROR(VLOOKUP(O25,'選手名簿（〆切 4月26日）'!$A$19:$F$118,5,FALSE)," ")</f>
        <v> </v>
      </c>
      <c r="K25" s="110"/>
      <c r="L25" s="189" t="str">
        <f>_xlfn.IFERROR(VLOOKUP(O25,'選手名簿（〆切 4月26日）'!$A$19:$F$118,6,FALSE)," ")</f>
        <v> </v>
      </c>
      <c r="M25" s="103"/>
      <c r="N25" s="70"/>
      <c r="O25" s="181"/>
    </row>
    <row r="26" spans="2:15" ht="13.5">
      <c r="B26" s="271"/>
      <c r="C26" s="272"/>
      <c r="D26" s="273"/>
      <c r="E26" s="198">
        <v>21</v>
      </c>
      <c r="F26" s="110"/>
      <c r="G26" s="189" t="str">
        <f>_xlfn.IFERROR(VLOOKUP(O26,'選手名簿（〆切 4月26日）'!$A$19:$F$118,2,FALSE)," ")</f>
        <v> </v>
      </c>
      <c r="H26" s="111"/>
      <c r="I26" s="196" t="str">
        <f>_xlfn.IFERROR(VLOOKUP(O26,'選手名簿（〆切 4月26日）'!$A$19:$F$118,4,FALSE)," ")</f>
        <v> </v>
      </c>
      <c r="J26" s="189" t="str">
        <f>_xlfn.IFERROR(VLOOKUP(O26,'選手名簿（〆切 4月26日）'!$A$19:$F$118,5,FALSE)," ")</f>
        <v> </v>
      </c>
      <c r="K26" s="110"/>
      <c r="L26" s="189" t="str">
        <f>_xlfn.IFERROR(VLOOKUP(O26,'選手名簿（〆切 4月26日）'!$A$19:$F$118,6,FALSE)," ")</f>
        <v> </v>
      </c>
      <c r="M26" s="103"/>
      <c r="N26" s="70"/>
      <c r="O26" s="181"/>
    </row>
    <row r="27" spans="2:15" ht="13.5">
      <c r="B27" s="271"/>
      <c r="C27" s="272"/>
      <c r="D27" s="273"/>
      <c r="E27" s="198">
        <v>22</v>
      </c>
      <c r="F27" s="110"/>
      <c r="G27" s="189" t="str">
        <f>_xlfn.IFERROR(VLOOKUP(O27,'選手名簿（〆切 4月26日）'!$A$19:$F$118,2,FALSE)," ")</f>
        <v> </v>
      </c>
      <c r="H27" s="111"/>
      <c r="I27" s="196" t="str">
        <f>_xlfn.IFERROR(VLOOKUP(O27,'選手名簿（〆切 4月26日）'!$A$19:$F$118,4,FALSE)," ")</f>
        <v> </v>
      </c>
      <c r="J27" s="189" t="str">
        <f>_xlfn.IFERROR(VLOOKUP(O27,'選手名簿（〆切 4月26日）'!$A$19:$F$118,5,FALSE)," ")</f>
        <v> </v>
      </c>
      <c r="K27" s="110"/>
      <c r="L27" s="189" t="str">
        <f>_xlfn.IFERROR(VLOOKUP(O27,'選手名簿（〆切 4月26日）'!$A$19:$F$118,6,FALSE)," ")</f>
        <v> </v>
      </c>
      <c r="M27" s="103"/>
      <c r="N27" s="70"/>
      <c r="O27" s="181"/>
    </row>
    <row r="28" spans="2:15" ht="13.5">
      <c r="B28" s="271"/>
      <c r="C28" s="272"/>
      <c r="D28" s="273"/>
      <c r="E28" s="198">
        <v>23</v>
      </c>
      <c r="F28" s="110"/>
      <c r="G28" s="189" t="str">
        <f>_xlfn.IFERROR(VLOOKUP(O28,'選手名簿（〆切 4月26日）'!$A$19:$F$118,2,FALSE)," ")</f>
        <v> </v>
      </c>
      <c r="H28" s="111"/>
      <c r="I28" s="196" t="str">
        <f>_xlfn.IFERROR(VLOOKUP(O28,'選手名簿（〆切 4月26日）'!$A$19:$F$118,4,FALSE)," ")</f>
        <v> </v>
      </c>
      <c r="J28" s="189" t="str">
        <f>_xlfn.IFERROR(VLOOKUP(O28,'選手名簿（〆切 4月26日）'!$A$19:$F$118,5,FALSE)," ")</f>
        <v> </v>
      </c>
      <c r="K28" s="110"/>
      <c r="L28" s="189" t="str">
        <f>_xlfn.IFERROR(VLOOKUP(O28,'選手名簿（〆切 4月26日）'!$A$19:$F$118,6,FALSE)," ")</f>
        <v> </v>
      </c>
      <c r="M28" s="103"/>
      <c r="N28" s="70"/>
      <c r="O28" s="181"/>
    </row>
    <row r="29" spans="2:15" ht="13.5">
      <c r="B29" s="271"/>
      <c r="C29" s="272"/>
      <c r="D29" s="273"/>
      <c r="E29" s="198">
        <v>24</v>
      </c>
      <c r="F29" s="110"/>
      <c r="G29" s="189" t="str">
        <f>_xlfn.IFERROR(VLOOKUP(O29,'選手名簿（〆切 4月26日）'!$A$19:$F$118,2,FALSE)," ")</f>
        <v> </v>
      </c>
      <c r="H29" s="111"/>
      <c r="I29" s="196" t="str">
        <f>_xlfn.IFERROR(VLOOKUP(O29,'選手名簿（〆切 4月26日）'!$A$19:$F$118,4,FALSE)," ")</f>
        <v> </v>
      </c>
      <c r="J29" s="189" t="str">
        <f>_xlfn.IFERROR(VLOOKUP(O29,'選手名簿（〆切 4月26日）'!$A$19:$F$118,5,FALSE)," ")</f>
        <v> </v>
      </c>
      <c r="K29" s="110"/>
      <c r="L29" s="189" t="str">
        <f>_xlfn.IFERROR(VLOOKUP(O29,'選手名簿（〆切 4月26日）'!$A$19:$F$118,6,FALSE)," ")</f>
        <v> </v>
      </c>
      <c r="M29" s="103"/>
      <c r="N29" s="70"/>
      <c r="O29" s="181"/>
    </row>
    <row r="30" spans="2:15" ht="14.25" thickBot="1">
      <c r="B30" s="274"/>
      <c r="C30" s="275"/>
      <c r="D30" s="276"/>
      <c r="E30" s="198">
        <v>25</v>
      </c>
      <c r="F30" s="110"/>
      <c r="G30" s="189" t="str">
        <f>_xlfn.IFERROR(VLOOKUP(O30,'選手名簿（〆切 4月26日）'!$A$19:$F$118,2,FALSE)," ")</f>
        <v> </v>
      </c>
      <c r="H30" s="111"/>
      <c r="I30" s="196" t="str">
        <f>_xlfn.IFERROR(VLOOKUP(O30,'選手名簿（〆切 4月26日）'!$A$19:$F$118,4,FALSE)," ")</f>
        <v> </v>
      </c>
      <c r="J30" s="189" t="str">
        <f>_xlfn.IFERROR(VLOOKUP(O30,'選手名簿（〆切 4月26日）'!$A$19:$F$118,5,FALSE)," ")</f>
        <v> </v>
      </c>
      <c r="K30" s="110"/>
      <c r="L30" s="189" t="str">
        <f>_xlfn.IFERROR(VLOOKUP(O30,'選手名簿（〆切 4月26日）'!$A$19:$F$118,6,FALSE)," ")</f>
        <v> </v>
      </c>
      <c r="M30" s="103"/>
      <c r="N30" s="70"/>
      <c r="O30" s="181"/>
    </row>
    <row r="31" spans="2:15" ht="13.5" customHeight="1">
      <c r="B31" s="277" t="s">
        <v>360</v>
      </c>
      <c r="C31" s="278"/>
      <c r="D31" s="279"/>
      <c r="E31" s="198">
        <v>26</v>
      </c>
      <c r="F31" s="110"/>
      <c r="G31" s="189" t="str">
        <f>_xlfn.IFERROR(VLOOKUP(O31,'選手名簿（〆切 4月26日）'!$A$19:$F$118,2,FALSE)," ")</f>
        <v> </v>
      </c>
      <c r="H31" s="111"/>
      <c r="I31" s="196" t="str">
        <f>_xlfn.IFERROR(VLOOKUP(O31,'選手名簿（〆切 4月26日）'!$A$19:$F$118,4,FALSE)," ")</f>
        <v> </v>
      </c>
      <c r="J31" s="189" t="str">
        <f>_xlfn.IFERROR(VLOOKUP(O31,'選手名簿（〆切 4月26日）'!$A$19:$F$118,5,FALSE)," ")</f>
        <v> </v>
      </c>
      <c r="K31" s="110"/>
      <c r="L31" s="189" t="str">
        <f>_xlfn.IFERROR(VLOOKUP(O31,'選手名簿（〆切 4月26日）'!$A$19:$F$118,6,FALSE)," ")</f>
        <v> </v>
      </c>
      <c r="M31" s="103"/>
      <c r="N31" s="70"/>
      <c r="O31" s="181"/>
    </row>
    <row r="32" spans="2:15" ht="13.5" customHeight="1">
      <c r="B32" s="277"/>
      <c r="C32" s="278"/>
      <c r="D32" s="279"/>
      <c r="E32" s="198">
        <v>27</v>
      </c>
      <c r="F32" s="110"/>
      <c r="G32" s="189" t="str">
        <f>_xlfn.IFERROR(VLOOKUP(O32,'選手名簿（〆切 4月26日）'!$A$19:$F$118,2,FALSE)," ")</f>
        <v> </v>
      </c>
      <c r="H32" s="111"/>
      <c r="I32" s="196" t="str">
        <f>_xlfn.IFERROR(VLOOKUP(O32,'選手名簿（〆切 4月26日）'!$A$19:$F$118,4,FALSE)," ")</f>
        <v> </v>
      </c>
      <c r="J32" s="189" t="str">
        <f>_xlfn.IFERROR(VLOOKUP(O32,'選手名簿（〆切 4月26日）'!$A$19:$F$118,5,FALSE)," ")</f>
        <v> </v>
      </c>
      <c r="K32" s="110"/>
      <c r="L32" s="189" t="str">
        <f>_xlfn.IFERROR(VLOOKUP(O32,'選手名簿（〆切 4月26日）'!$A$19:$F$118,6,FALSE)," ")</f>
        <v> </v>
      </c>
      <c r="M32" s="103"/>
      <c r="N32" s="70"/>
      <c r="O32" s="181"/>
    </row>
    <row r="33" spans="2:15" ht="14.25" customHeight="1" thickBot="1">
      <c r="B33" s="280"/>
      <c r="C33" s="281"/>
      <c r="D33" s="282"/>
      <c r="E33" s="201">
        <v>28</v>
      </c>
      <c r="F33" s="113"/>
      <c r="G33" s="190" t="str">
        <f>_xlfn.IFERROR(VLOOKUP(O33,'選手名簿（〆切 4月26日）'!$A$19:$F$118,2,FALSE)," ")</f>
        <v> </v>
      </c>
      <c r="H33" s="114"/>
      <c r="I33" s="197" t="str">
        <f>_xlfn.IFERROR(VLOOKUP(O33,'選手名簿（〆切 4月26日）'!$A$19:$F$118,4,FALSE)," ")</f>
        <v> </v>
      </c>
      <c r="J33" s="190" t="str">
        <f>_xlfn.IFERROR(VLOOKUP(O33,'選手名簿（〆切 4月26日）'!$A$19:$F$118,5,FALSE)," ")</f>
        <v> </v>
      </c>
      <c r="K33" s="113"/>
      <c r="L33" s="190" t="str">
        <f>_xlfn.IFERROR(VLOOKUP(O33,'選手名簿（〆切 4月26日）'!$A$19:$F$118,6,FALSE)," ")</f>
        <v> </v>
      </c>
      <c r="M33" s="191"/>
      <c r="N33" s="67"/>
      <c r="O33" s="181"/>
    </row>
  </sheetData>
  <sheetProtection/>
  <mergeCells count="14">
    <mergeCell ref="O3:R4"/>
    <mergeCell ref="E4:H4"/>
    <mergeCell ref="I4:M4"/>
    <mergeCell ref="O5:Q5"/>
    <mergeCell ref="B17:D30"/>
    <mergeCell ref="B31:D33"/>
    <mergeCell ref="C1:C2"/>
    <mergeCell ref="E1:H1"/>
    <mergeCell ref="I1:M1"/>
    <mergeCell ref="E2:H2"/>
    <mergeCell ref="I2:M2"/>
    <mergeCell ref="B3:D16"/>
    <mergeCell ref="E3:H3"/>
    <mergeCell ref="I3:M3"/>
  </mergeCells>
  <printOptions horizontalCentered="1"/>
  <pageMargins left="0.31496062992125984" right="0.31496062992125984" top="0.35433070866141736" bottom="0.35433070866141736"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埼玉県教育委員会</cp:lastModifiedBy>
  <cp:lastPrinted>2019-04-13T02:58:03Z</cp:lastPrinted>
  <dcterms:created xsi:type="dcterms:W3CDTF">2010-03-09T01:41:34Z</dcterms:created>
  <dcterms:modified xsi:type="dcterms:W3CDTF">2019-04-13T03:02:02Z</dcterms:modified>
  <cp:category/>
  <cp:version/>
  <cp:contentType/>
  <cp:contentStatus/>
</cp:coreProperties>
</file>